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2120" tabRatio="881" activeTab="2"/>
  </bookViews>
  <sheets>
    <sheet name="Urea Summary" sheetId="3" r:id="rId1"/>
    <sheet name="Alb Summary" sheetId="2" r:id="rId2"/>
    <sheet name="Fold Alb (2)" sheetId="14" r:id="rId3"/>
    <sheet name="Fold Urea (2)" sheetId="13" r:id="rId4"/>
    <sheet name="Normalized Summary" sheetId="1" r:id="rId5"/>
    <sheet name="Unnormalized Summary" sheetId="4" r:id="rId6"/>
    <sheet name="DNA" sheetId="5" r:id="rId7"/>
    <sheet name="Unnormalized Albumin Graphs" sheetId="6" r:id="rId8"/>
    <sheet name="Unnormalized Urea Graphs" sheetId="7" r:id="rId9"/>
    <sheet name="Normalized Urea Graphs" sheetId="9" r:id="rId10"/>
    <sheet name="Normalized Albumin Graphs" sheetId="10" r:id="rId11"/>
    <sheet name="Fold Urea" sheetId="12" r:id="rId12"/>
    <sheet name="Fold Alb" sheetId="11" r:id="rId13"/>
    <sheet name="Stats" sheetId="15" r:id="rId1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4"/>
  <c r="I11"/>
  <c r="J11"/>
  <c r="K11"/>
  <c r="H12"/>
  <c r="I12"/>
  <c r="J12"/>
  <c r="K12"/>
  <c r="H13"/>
  <c r="I13"/>
  <c r="J13"/>
  <c r="K13"/>
  <c r="K6"/>
  <c r="J6"/>
  <c r="H6"/>
  <c r="K9" i="13"/>
  <c r="K10"/>
  <c r="K11"/>
  <c r="J9"/>
  <c r="J10"/>
  <c r="J11"/>
  <c r="I9"/>
  <c r="I10"/>
  <c r="I11"/>
  <c r="H9"/>
  <c r="H10"/>
  <c r="H11"/>
  <c r="K4"/>
  <c r="J4"/>
  <c r="I4"/>
  <c r="H4"/>
  <c r="C35" i="15"/>
  <c r="C34"/>
  <c r="C33"/>
  <c r="D35"/>
  <c r="D34"/>
  <c r="D33"/>
  <c r="E35"/>
  <c r="E34"/>
  <c r="E33"/>
  <c r="F35"/>
  <c r="F34"/>
  <c r="F33"/>
  <c r="G35"/>
  <c r="G34"/>
  <c r="G33"/>
  <c r="H35"/>
  <c r="H34"/>
  <c r="H33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14"/>
  <c r="H13"/>
  <c r="H12"/>
  <c r="G14"/>
  <c r="G13"/>
  <c r="G12"/>
  <c r="F14"/>
  <c r="F13"/>
  <c r="F12"/>
  <c r="E14"/>
  <c r="E13"/>
  <c r="E12"/>
  <c r="D14"/>
  <c r="D13"/>
  <c r="D12"/>
  <c r="C14"/>
  <c r="C13"/>
  <c r="C12"/>
  <c r="V20" i="5"/>
  <c r="U20"/>
  <c r="T20"/>
  <c r="R20"/>
  <c r="Q20"/>
  <c r="P20"/>
  <c r="V39"/>
  <c r="U39"/>
  <c r="T39"/>
  <c r="R39"/>
  <c r="Q39"/>
  <c r="P39"/>
  <c r="E9" i="14"/>
  <c r="G9"/>
  <c r="G11"/>
  <c r="E10"/>
  <c r="G10"/>
  <c r="G12"/>
  <c r="G13"/>
  <c r="F11"/>
  <c r="F12"/>
  <c r="F13"/>
  <c r="E11"/>
  <c r="E12"/>
  <c r="E13"/>
  <c r="D11"/>
  <c r="D12"/>
  <c r="D13"/>
  <c r="C11"/>
  <c r="C12"/>
  <c r="C13"/>
  <c r="B11"/>
  <c r="B12"/>
  <c r="B13"/>
  <c r="E9" i="13"/>
  <c r="E10"/>
  <c r="E11"/>
  <c r="C9"/>
  <c r="C10"/>
  <c r="C11"/>
  <c r="B9"/>
  <c r="B10"/>
  <c r="B11"/>
  <c r="G10"/>
  <c r="F10"/>
  <c r="D10"/>
  <c r="G9"/>
  <c r="F9"/>
  <c r="D9"/>
  <c r="G4"/>
  <c r="F4"/>
  <c r="E4"/>
  <c r="D4"/>
  <c r="C4"/>
  <c r="B4"/>
  <c r="C4" i="12"/>
  <c r="D4"/>
  <c r="E4"/>
  <c r="F4"/>
  <c r="G4"/>
  <c r="H4"/>
  <c r="I4"/>
  <c r="J4"/>
  <c r="K4"/>
  <c r="L4"/>
  <c r="M4"/>
  <c r="N4"/>
  <c r="O4"/>
  <c r="P4"/>
  <c r="Q4"/>
  <c r="R4"/>
  <c r="S4"/>
  <c r="T4"/>
  <c r="U4"/>
  <c r="V4"/>
  <c r="B4"/>
  <c r="V9"/>
  <c r="V10"/>
  <c r="V11"/>
  <c r="U9"/>
  <c r="U10"/>
  <c r="U11"/>
  <c r="T9"/>
  <c r="T10"/>
  <c r="S9"/>
  <c r="S10"/>
  <c r="R9"/>
  <c r="R10"/>
  <c r="Q9"/>
  <c r="Q10"/>
  <c r="P9"/>
  <c r="P10"/>
  <c r="P11"/>
  <c r="O9"/>
  <c r="O10"/>
  <c r="N9"/>
  <c r="N10"/>
  <c r="M9"/>
  <c r="M10"/>
  <c r="M11"/>
  <c r="L9"/>
  <c r="L10"/>
  <c r="K9"/>
  <c r="K10"/>
  <c r="K11"/>
  <c r="J9"/>
  <c r="J10"/>
  <c r="J11"/>
  <c r="I9"/>
  <c r="I10"/>
  <c r="I11"/>
  <c r="H9"/>
  <c r="H10"/>
  <c r="H11"/>
  <c r="G9"/>
  <c r="G10"/>
  <c r="G11"/>
  <c r="F9"/>
  <c r="F10"/>
  <c r="F11"/>
  <c r="E9"/>
  <c r="E10"/>
  <c r="E11"/>
  <c r="D9"/>
  <c r="D10"/>
  <c r="D11"/>
  <c r="C9"/>
  <c r="C10"/>
  <c r="C11"/>
  <c r="B9"/>
  <c r="B10"/>
  <c r="B11"/>
  <c r="C13" i="11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B13"/>
  <c r="L9"/>
  <c r="M9"/>
  <c r="N9"/>
  <c r="P9"/>
  <c r="E10"/>
  <c r="E9"/>
  <c r="R9"/>
  <c r="R10"/>
  <c r="P10"/>
  <c r="N10"/>
  <c r="L10"/>
  <c r="H9"/>
  <c r="H10"/>
  <c r="E11"/>
  <c r="E12"/>
  <c r="H12"/>
  <c r="H11"/>
  <c r="L12"/>
  <c r="L11"/>
  <c r="M11"/>
  <c r="N12"/>
  <c r="N11"/>
  <c r="P12"/>
  <c r="P11"/>
  <c r="R12"/>
  <c r="R11"/>
  <c r="C11"/>
  <c r="D11"/>
  <c r="F11"/>
  <c r="G11"/>
  <c r="I11"/>
  <c r="J11"/>
  <c r="K11"/>
  <c r="O11"/>
  <c r="Q11"/>
  <c r="S11"/>
  <c r="T11"/>
  <c r="U11"/>
  <c r="V11"/>
  <c r="C12"/>
  <c r="D12"/>
  <c r="F12"/>
  <c r="G12"/>
  <c r="I12"/>
  <c r="J12"/>
  <c r="K12"/>
  <c r="M12"/>
  <c r="O12"/>
  <c r="Q12"/>
  <c r="S12"/>
  <c r="T12"/>
  <c r="U12"/>
  <c r="V12"/>
  <c r="B12"/>
  <c r="B11"/>
  <c r="B14" i="1"/>
  <c r="C14"/>
  <c r="D14"/>
  <c r="E14"/>
  <c r="F14"/>
  <c r="G14"/>
  <c r="V32" i="5"/>
  <c r="V33"/>
  <c r="U32"/>
  <c r="U33"/>
  <c r="T32"/>
  <c r="T33"/>
  <c r="R32"/>
  <c r="R33"/>
  <c r="Q32"/>
  <c r="Q33"/>
  <c r="P33"/>
  <c r="P32"/>
  <c r="V14" i="1"/>
  <c r="U14"/>
  <c r="T14"/>
  <c r="S14"/>
  <c r="R14"/>
  <c r="Q14"/>
  <c r="P14"/>
  <c r="O14"/>
  <c r="N14"/>
  <c r="M14"/>
  <c r="L14"/>
  <c r="K14"/>
  <c r="J14"/>
  <c r="I14"/>
  <c r="H14"/>
  <c r="V27" i="5"/>
  <c r="U27"/>
  <c r="T27"/>
  <c r="R27"/>
  <c r="Q27"/>
  <c r="P27"/>
  <c r="V26"/>
  <c r="U26"/>
  <c r="T26"/>
  <c r="R26"/>
  <c r="Q26"/>
  <c r="P26"/>
  <c r="Q18"/>
  <c r="R18"/>
  <c r="T18"/>
  <c r="U18"/>
  <c r="V18"/>
  <c r="Q19"/>
  <c r="R19"/>
  <c r="T19"/>
  <c r="U19"/>
  <c r="V19"/>
  <c r="P19"/>
  <c r="P18"/>
  <c r="V28" i="3"/>
  <c r="V42"/>
  <c r="V43"/>
  <c r="V44"/>
  <c r="V56"/>
  <c r="U42"/>
  <c r="U43"/>
  <c r="U44"/>
  <c r="U56"/>
  <c r="T42"/>
  <c r="T43"/>
  <c r="T44"/>
  <c r="T56"/>
  <c r="S28"/>
  <c r="S42"/>
  <c r="S43"/>
  <c r="S44"/>
  <c r="S56"/>
  <c r="R42"/>
  <c r="R43"/>
  <c r="R44"/>
  <c r="R56"/>
  <c r="Q42"/>
  <c r="Q43"/>
  <c r="Q44"/>
  <c r="Q56"/>
  <c r="P42"/>
  <c r="P43"/>
  <c r="P44"/>
  <c r="P56"/>
  <c r="O42"/>
  <c r="O43"/>
  <c r="O44"/>
  <c r="O56"/>
  <c r="N42"/>
  <c r="N43"/>
  <c r="N44"/>
  <c r="N56"/>
  <c r="M42"/>
  <c r="M43"/>
  <c r="M44"/>
  <c r="M56"/>
  <c r="L42"/>
  <c r="L43"/>
  <c r="L44"/>
  <c r="L56"/>
  <c r="K42"/>
  <c r="K43"/>
  <c r="K44"/>
  <c r="K56"/>
  <c r="J42"/>
  <c r="J43"/>
  <c r="J44"/>
  <c r="J56"/>
  <c r="I42"/>
  <c r="I43"/>
  <c r="I44"/>
  <c r="I56"/>
  <c r="H42"/>
  <c r="H43"/>
  <c r="H44"/>
  <c r="H56"/>
  <c r="G42"/>
  <c r="G43"/>
  <c r="G44"/>
  <c r="G56"/>
  <c r="F42"/>
  <c r="F43"/>
  <c r="F44"/>
  <c r="F56"/>
  <c r="E42"/>
  <c r="E43"/>
  <c r="E44"/>
  <c r="E56"/>
  <c r="D42"/>
  <c r="D43"/>
  <c r="D44"/>
  <c r="D56"/>
  <c r="C42"/>
  <c r="C43"/>
  <c r="C44"/>
  <c r="C56"/>
  <c r="B42"/>
  <c r="B43"/>
  <c r="B44"/>
  <c r="B56"/>
  <c r="V39"/>
  <c r="V40"/>
  <c r="V41"/>
  <c r="V55"/>
  <c r="U39"/>
  <c r="U40"/>
  <c r="U41"/>
  <c r="U55"/>
  <c r="T39"/>
  <c r="T40"/>
  <c r="T41"/>
  <c r="T55"/>
  <c r="S39"/>
  <c r="S40"/>
  <c r="S41"/>
  <c r="S55"/>
  <c r="R39"/>
  <c r="R40"/>
  <c r="R41"/>
  <c r="R55"/>
  <c r="Q39"/>
  <c r="Q40"/>
  <c r="Q41"/>
  <c r="Q55"/>
  <c r="P39"/>
  <c r="P40"/>
  <c r="P41"/>
  <c r="P55"/>
  <c r="O39"/>
  <c r="O40"/>
  <c r="O41"/>
  <c r="O55"/>
  <c r="N39"/>
  <c r="N40"/>
  <c r="N41"/>
  <c r="N55"/>
  <c r="M39"/>
  <c r="M40"/>
  <c r="M41"/>
  <c r="M55"/>
  <c r="L39"/>
  <c r="L40"/>
  <c r="L41"/>
  <c r="L55"/>
  <c r="K39"/>
  <c r="K40"/>
  <c r="K41"/>
  <c r="K55"/>
  <c r="J39"/>
  <c r="J40"/>
  <c r="J41"/>
  <c r="J55"/>
  <c r="I39"/>
  <c r="I40"/>
  <c r="I41"/>
  <c r="I55"/>
  <c r="H39"/>
  <c r="H40"/>
  <c r="H41"/>
  <c r="H55"/>
  <c r="G39"/>
  <c r="G40"/>
  <c r="G41"/>
  <c r="G55"/>
  <c r="F39"/>
  <c r="F40"/>
  <c r="F41"/>
  <c r="F55"/>
  <c r="E39"/>
  <c r="E40"/>
  <c r="E41"/>
  <c r="E55"/>
  <c r="D39"/>
  <c r="D40"/>
  <c r="D41"/>
  <c r="D55"/>
  <c r="C39"/>
  <c r="C40"/>
  <c r="C41"/>
  <c r="C55"/>
  <c r="B39"/>
  <c r="B40"/>
  <c r="B41"/>
  <c r="B55"/>
  <c r="V36"/>
  <c r="V37"/>
  <c r="V38"/>
  <c r="V54"/>
  <c r="U36"/>
  <c r="U37"/>
  <c r="U38"/>
  <c r="U54"/>
  <c r="T36"/>
  <c r="T37"/>
  <c r="T38"/>
  <c r="T54"/>
  <c r="S36"/>
  <c r="S37"/>
  <c r="S38"/>
  <c r="S54"/>
  <c r="R36"/>
  <c r="R37"/>
  <c r="R38"/>
  <c r="R54"/>
  <c r="Q36"/>
  <c r="Q37"/>
  <c r="Q38"/>
  <c r="Q54"/>
  <c r="P36"/>
  <c r="P37"/>
  <c r="P38"/>
  <c r="P54"/>
  <c r="O36"/>
  <c r="O37"/>
  <c r="O38"/>
  <c r="O54"/>
  <c r="N36"/>
  <c r="N37"/>
  <c r="N38"/>
  <c r="N54"/>
  <c r="M36"/>
  <c r="M37"/>
  <c r="M38"/>
  <c r="M54"/>
  <c r="L36"/>
  <c r="L37"/>
  <c r="L38"/>
  <c r="L54"/>
  <c r="K36"/>
  <c r="K37"/>
  <c r="K38"/>
  <c r="K54"/>
  <c r="J36"/>
  <c r="J37"/>
  <c r="J38"/>
  <c r="J54"/>
  <c r="I36"/>
  <c r="I37"/>
  <c r="I38"/>
  <c r="I54"/>
  <c r="H36"/>
  <c r="H37"/>
  <c r="H38"/>
  <c r="H54"/>
  <c r="G36"/>
  <c r="G37"/>
  <c r="G38"/>
  <c r="G54"/>
  <c r="F36"/>
  <c r="F37"/>
  <c r="F38"/>
  <c r="F54"/>
  <c r="E36"/>
  <c r="E37"/>
  <c r="E38"/>
  <c r="E54"/>
  <c r="D36"/>
  <c r="D37"/>
  <c r="D38"/>
  <c r="D54"/>
  <c r="C36"/>
  <c r="C37"/>
  <c r="C38"/>
  <c r="C54"/>
  <c r="B36"/>
  <c r="B37"/>
  <c r="B38"/>
  <c r="B54"/>
  <c r="V33"/>
  <c r="V34"/>
  <c r="V35"/>
  <c r="V53"/>
  <c r="U33"/>
  <c r="U34"/>
  <c r="U35"/>
  <c r="U53"/>
  <c r="T33"/>
  <c r="T34"/>
  <c r="T35"/>
  <c r="T53"/>
  <c r="S33"/>
  <c r="S34"/>
  <c r="S35"/>
  <c r="S53"/>
  <c r="R33"/>
  <c r="R34"/>
  <c r="R35"/>
  <c r="R53"/>
  <c r="Q33"/>
  <c r="Q34"/>
  <c r="Q35"/>
  <c r="Q53"/>
  <c r="P33"/>
  <c r="P34"/>
  <c r="P35"/>
  <c r="P53"/>
  <c r="O33"/>
  <c r="O34"/>
  <c r="O35"/>
  <c r="O53"/>
  <c r="N33"/>
  <c r="N34"/>
  <c r="N35"/>
  <c r="N53"/>
  <c r="M33"/>
  <c r="M34"/>
  <c r="M35"/>
  <c r="M53"/>
  <c r="L33"/>
  <c r="L34"/>
  <c r="L35"/>
  <c r="L53"/>
  <c r="K33"/>
  <c r="K34"/>
  <c r="K35"/>
  <c r="K53"/>
  <c r="J33"/>
  <c r="J34"/>
  <c r="J35"/>
  <c r="J53"/>
  <c r="I33"/>
  <c r="I34"/>
  <c r="I35"/>
  <c r="I53"/>
  <c r="H33"/>
  <c r="H34"/>
  <c r="H35"/>
  <c r="H53"/>
  <c r="G33"/>
  <c r="G34"/>
  <c r="G35"/>
  <c r="G53"/>
  <c r="F33"/>
  <c r="F34"/>
  <c r="F35"/>
  <c r="F53"/>
  <c r="E33"/>
  <c r="E34"/>
  <c r="E35"/>
  <c r="E53"/>
  <c r="D33"/>
  <c r="D34"/>
  <c r="D35"/>
  <c r="D53"/>
  <c r="C33"/>
  <c r="C34"/>
  <c r="C35"/>
  <c r="C53"/>
  <c r="B33"/>
  <c r="B34"/>
  <c r="B35"/>
  <c r="B53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V28" i="2"/>
  <c r="V42"/>
  <c r="V43"/>
  <c r="V44"/>
  <c r="V56"/>
  <c r="U42"/>
  <c r="U43"/>
  <c r="U44"/>
  <c r="U56"/>
  <c r="T42"/>
  <c r="T43"/>
  <c r="T44"/>
  <c r="T56"/>
  <c r="S28"/>
  <c r="S42"/>
  <c r="S43"/>
  <c r="S44"/>
  <c r="S56"/>
  <c r="R42"/>
  <c r="R43"/>
  <c r="R44"/>
  <c r="R56"/>
  <c r="Q42"/>
  <c r="Q43"/>
  <c r="Q44"/>
  <c r="Q56"/>
  <c r="P42"/>
  <c r="P43"/>
  <c r="P44"/>
  <c r="P56"/>
  <c r="O42"/>
  <c r="O43"/>
  <c r="O44"/>
  <c r="O56"/>
  <c r="N42"/>
  <c r="N43"/>
  <c r="N44"/>
  <c r="N56"/>
  <c r="M42"/>
  <c r="M43"/>
  <c r="M44"/>
  <c r="M56"/>
  <c r="L42"/>
  <c r="L43"/>
  <c r="L44"/>
  <c r="L56"/>
  <c r="K42"/>
  <c r="K43"/>
  <c r="K44"/>
  <c r="K56"/>
  <c r="J42"/>
  <c r="J43"/>
  <c r="J44"/>
  <c r="J56"/>
  <c r="I42"/>
  <c r="I43"/>
  <c r="I44"/>
  <c r="I56"/>
  <c r="H42"/>
  <c r="H43"/>
  <c r="H44"/>
  <c r="H56"/>
  <c r="G42"/>
  <c r="G43"/>
  <c r="G44"/>
  <c r="G56"/>
  <c r="F42"/>
  <c r="F43"/>
  <c r="F44"/>
  <c r="F56"/>
  <c r="E42"/>
  <c r="E43"/>
  <c r="E44"/>
  <c r="E56"/>
  <c r="D42"/>
  <c r="D43"/>
  <c r="D44"/>
  <c r="D56"/>
  <c r="C42"/>
  <c r="C43"/>
  <c r="C44"/>
  <c r="C56"/>
  <c r="B42"/>
  <c r="B43"/>
  <c r="B44"/>
  <c r="B56"/>
  <c r="V39"/>
  <c r="V40"/>
  <c r="V41"/>
  <c r="V55"/>
  <c r="U39"/>
  <c r="U40"/>
  <c r="U41"/>
  <c r="U55"/>
  <c r="T39"/>
  <c r="T40"/>
  <c r="T41"/>
  <c r="T55"/>
  <c r="S39"/>
  <c r="S40"/>
  <c r="S41"/>
  <c r="S55"/>
  <c r="R39"/>
  <c r="R40"/>
  <c r="R41"/>
  <c r="R55"/>
  <c r="Q39"/>
  <c r="Q40"/>
  <c r="Q41"/>
  <c r="Q55"/>
  <c r="P39"/>
  <c r="P40"/>
  <c r="P41"/>
  <c r="P55"/>
  <c r="O39"/>
  <c r="O40"/>
  <c r="O41"/>
  <c r="O55"/>
  <c r="N39"/>
  <c r="N40"/>
  <c r="N41"/>
  <c r="N55"/>
  <c r="M39"/>
  <c r="M40"/>
  <c r="M41"/>
  <c r="M55"/>
  <c r="L39"/>
  <c r="L40"/>
  <c r="L41"/>
  <c r="L55"/>
  <c r="K39"/>
  <c r="K40"/>
  <c r="K41"/>
  <c r="K55"/>
  <c r="J39"/>
  <c r="J40"/>
  <c r="J41"/>
  <c r="J55"/>
  <c r="I39"/>
  <c r="I40"/>
  <c r="I41"/>
  <c r="I55"/>
  <c r="H39"/>
  <c r="H40"/>
  <c r="H41"/>
  <c r="H55"/>
  <c r="G39"/>
  <c r="G40"/>
  <c r="G41"/>
  <c r="G55"/>
  <c r="F39"/>
  <c r="F40"/>
  <c r="F41"/>
  <c r="F55"/>
  <c r="E39"/>
  <c r="E40"/>
  <c r="E41"/>
  <c r="E55"/>
  <c r="D39"/>
  <c r="D40"/>
  <c r="D41"/>
  <c r="D55"/>
  <c r="C39"/>
  <c r="C40"/>
  <c r="C41"/>
  <c r="C55"/>
  <c r="B39"/>
  <c r="B40"/>
  <c r="B41"/>
  <c r="B55"/>
  <c r="V36"/>
  <c r="V37"/>
  <c r="V38"/>
  <c r="V54"/>
  <c r="U36"/>
  <c r="U37"/>
  <c r="U38"/>
  <c r="U54"/>
  <c r="T36"/>
  <c r="T37"/>
  <c r="T38"/>
  <c r="T54"/>
  <c r="S36"/>
  <c r="S37"/>
  <c r="S38"/>
  <c r="S54"/>
  <c r="R36"/>
  <c r="R37"/>
  <c r="R38"/>
  <c r="R54"/>
  <c r="Q36"/>
  <c r="Q37"/>
  <c r="Q38"/>
  <c r="Q54"/>
  <c r="P36"/>
  <c r="P37"/>
  <c r="P38"/>
  <c r="P54"/>
  <c r="O36"/>
  <c r="O37"/>
  <c r="O38"/>
  <c r="O54"/>
  <c r="N36"/>
  <c r="N37"/>
  <c r="N38"/>
  <c r="N54"/>
  <c r="M36"/>
  <c r="M37"/>
  <c r="M38"/>
  <c r="M54"/>
  <c r="L36"/>
  <c r="L37"/>
  <c r="L38"/>
  <c r="L54"/>
  <c r="K36"/>
  <c r="K37"/>
  <c r="K38"/>
  <c r="K54"/>
  <c r="J36"/>
  <c r="J37"/>
  <c r="J38"/>
  <c r="J54"/>
  <c r="I36"/>
  <c r="I37"/>
  <c r="I38"/>
  <c r="I54"/>
  <c r="H36"/>
  <c r="H37"/>
  <c r="H38"/>
  <c r="H54"/>
  <c r="G36"/>
  <c r="G37"/>
  <c r="G38"/>
  <c r="G54"/>
  <c r="F36"/>
  <c r="F37"/>
  <c r="F38"/>
  <c r="F54"/>
  <c r="E36"/>
  <c r="E37"/>
  <c r="E38"/>
  <c r="E54"/>
  <c r="D36"/>
  <c r="D37"/>
  <c r="D38"/>
  <c r="D54"/>
  <c r="C36"/>
  <c r="C37"/>
  <c r="C38"/>
  <c r="C54"/>
  <c r="B36"/>
  <c r="B37"/>
  <c r="B38"/>
  <c r="B54"/>
  <c r="V33"/>
  <c r="V34"/>
  <c r="V35"/>
  <c r="V53"/>
  <c r="U33"/>
  <c r="U34"/>
  <c r="U35"/>
  <c r="U53"/>
  <c r="T33"/>
  <c r="T34"/>
  <c r="T35"/>
  <c r="T53"/>
  <c r="S33"/>
  <c r="S34"/>
  <c r="S35"/>
  <c r="S53"/>
  <c r="R33"/>
  <c r="R34"/>
  <c r="R35"/>
  <c r="R53"/>
  <c r="Q33"/>
  <c r="Q34"/>
  <c r="Q35"/>
  <c r="Q53"/>
  <c r="P33"/>
  <c r="P34"/>
  <c r="P35"/>
  <c r="P53"/>
  <c r="O33"/>
  <c r="O34"/>
  <c r="O35"/>
  <c r="O53"/>
  <c r="N33"/>
  <c r="N34"/>
  <c r="N35"/>
  <c r="N53"/>
  <c r="M33"/>
  <c r="M34"/>
  <c r="M35"/>
  <c r="M53"/>
  <c r="L33"/>
  <c r="L34"/>
  <c r="L35"/>
  <c r="L53"/>
  <c r="K33"/>
  <c r="K34"/>
  <c r="K35"/>
  <c r="K53"/>
  <c r="J33"/>
  <c r="J34"/>
  <c r="J35"/>
  <c r="J53"/>
  <c r="I33"/>
  <c r="I34"/>
  <c r="I35"/>
  <c r="I53"/>
  <c r="H33"/>
  <c r="H34"/>
  <c r="H35"/>
  <c r="H53"/>
  <c r="G33"/>
  <c r="G34"/>
  <c r="G35"/>
  <c r="G53"/>
  <c r="F33"/>
  <c r="F34"/>
  <c r="F35"/>
  <c r="F53"/>
  <c r="E33"/>
  <c r="E34"/>
  <c r="E35"/>
  <c r="E53"/>
  <c r="D33"/>
  <c r="D34"/>
  <c r="D35"/>
  <c r="D53"/>
  <c r="C33"/>
  <c r="C34"/>
  <c r="C35"/>
  <c r="C53"/>
  <c r="B33"/>
  <c r="B34"/>
  <c r="B35"/>
  <c r="B53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C22" i="3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B25"/>
  <c r="B24"/>
  <c r="B23"/>
  <c r="B22"/>
  <c r="V19" i="2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16" i="3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B19"/>
  <c r="B18"/>
  <c r="B17"/>
  <c r="B16"/>
  <c r="H16" i="15"/>
  <c r="G16"/>
  <c r="F16"/>
  <c r="E16"/>
  <c r="D16"/>
  <c r="C16"/>
  <c r="C17"/>
  <c r="D17"/>
  <c r="E17"/>
  <c r="F17"/>
  <c r="G17"/>
  <c r="H17"/>
  <c r="H18"/>
  <c r="G18"/>
  <c r="F18"/>
  <c r="E18"/>
  <c r="D18"/>
  <c r="C18"/>
</calcChain>
</file>

<file path=xl/sharedStrings.xml><?xml version="1.0" encoding="utf-8"?>
<sst xmlns="http://schemas.openxmlformats.org/spreadsheetml/2006/main" count="843" uniqueCount="61">
  <si>
    <t>HEP+15BL+100k</t>
  </si>
  <si>
    <t>HEP+15BL+25k</t>
  </si>
  <si>
    <t>HEP+15BL+12.5k</t>
  </si>
  <si>
    <t>HEP+12.5BL+100k</t>
  </si>
  <si>
    <t>HEP+12.5BL+25k</t>
  </si>
  <si>
    <t>HEP+12.5BL+12.5k</t>
  </si>
  <si>
    <t>HEP+15L+100k</t>
  </si>
  <si>
    <t>HEP+15L+25k</t>
  </si>
  <si>
    <t>HEP+15L+12.5k</t>
  </si>
  <si>
    <t>HEP+15BL</t>
  </si>
  <si>
    <t>HEP+12.5BL</t>
  </si>
  <si>
    <t>HEP+5L+100k</t>
  </si>
  <si>
    <t>HEP+5L+25k</t>
  </si>
  <si>
    <t>HEP+5L+12.5k</t>
  </si>
  <si>
    <t>HEP+100k</t>
  </si>
  <si>
    <t>HEP+25k</t>
  </si>
  <si>
    <t>HEP+12.5k</t>
  </si>
  <si>
    <t>15L</t>
  </si>
  <si>
    <t>5L</t>
  </si>
  <si>
    <t>DG</t>
  </si>
  <si>
    <t>SG</t>
  </si>
  <si>
    <t>Day</t>
  </si>
  <si>
    <t>AVG</t>
  </si>
  <si>
    <t>STDEV</t>
  </si>
  <si>
    <t>DNA</t>
  </si>
  <si>
    <t xml:space="preserve"> </t>
  </si>
  <si>
    <t>Normalized</t>
  </si>
  <si>
    <t>AVG (ug/mL)</t>
  </si>
  <si>
    <t>STDEV (ug/mL)</t>
  </si>
  <si>
    <t>AVG (ug/ ug DNA)</t>
  </si>
  <si>
    <t>STDEV (ug/ ug DNA)</t>
  </si>
  <si>
    <t>DNA (ug/ mL)</t>
  </si>
  <si>
    <t>Hepatocyte Fraction</t>
  </si>
  <si>
    <t>LSEC Fraction</t>
  </si>
  <si>
    <t>Triplicate 1</t>
  </si>
  <si>
    <t>Triplicate 2</t>
  </si>
  <si>
    <t>Triplicate 3</t>
  </si>
  <si>
    <t>LSEC No. in LSEC Fraction</t>
  </si>
  <si>
    <t>LSEC No. in Hepatocyte Fraction</t>
  </si>
  <si>
    <t>Un-normalized Albumin Results</t>
  </si>
  <si>
    <t>Un-normalized Urea Results</t>
  </si>
  <si>
    <t>Normalized Albumin Results</t>
  </si>
  <si>
    <t>Normalized Urea Results</t>
  </si>
  <si>
    <t>Fold</t>
  </si>
  <si>
    <t>d4/d4</t>
  </si>
  <si>
    <t>d12/d12</t>
  </si>
  <si>
    <t>Hepatocyte Monolayer</t>
  </si>
  <si>
    <t>Collagen Sandwich</t>
  </si>
  <si>
    <t>day 3</t>
  </si>
  <si>
    <t>day 12</t>
  </si>
  <si>
    <t>fold</t>
  </si>
  <si>
    <t>T-DG</t>
  </si>
  <si>
    <t>T-SG</t>
  </si>
  <si>
    <t>T 12.5BL</t>
  </si>
  <si>
    <t>albumin (ug/ug DNA)</t>
  </si>
  <si>
    <t>urea (ug/ug DNA)</t>
  </si>
  <si>
    <t>Alb (ug/ug DNA)</t>
  </si>
  <si>
    <t>urea (ug/ ug DNA)</t>
  </si>
  <si>
    <t>LSEC count</t>
  </si>
  <si>
    <t>fold 12/4</t>
  </si>
  <si>
    <t>fold stdev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</si>
</sst>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1"/>
      <color theme="1"/>
      <name val="Calibri"/>
      <scheme val="minor"/>
    </font>
    <font>
      <b/>
      <i/>
      <sz val="12"/>
      <color theme="1"/>
      <name val="Calibri"/>
      <scheme val="minor"/>
    </font>
    <font>
      <b/>
      <i/>
      <sz val="16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8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/>
    <xf numFmtId="0" fontId="4" fillId="0" borderId="0" xfId="1" applyFont="1"/>
    <xf numFmtId="164" fontId="3" fillId="0" borderId="0" xfId="1" applyNumberFormat="1"/>
    <xf numFmtId="164" fontId="4" fillId="0" borderId="0" xfId="1" applyNumberFormat="1" applyFont="1"/>
    <xf numFmtId="0" fontId="3" fillId="0" borderId="0" xfId="1" applyNumberFormat="1"/>
    <xf numFmtId="0" fontId="7" fillId="0" borderId="0" xfId="1" applyFont="1"/>
    <xf numFmtId="0" fontId="2" fillId="0" borderId="0" xfId="0" applyFont="1"/>
    <xf numFmtId="0" fontId="9" fillId="0" borderId="0" xfId="0" applyFont="1"/>
    <xf numFmtId="164" fontId="0" fillId="0" borderId="0" xfId="0" applyNumberFormat="1"/>
    <xf numFmtId="0" fontId="10" fillId="0" borderId="0" xfId="0" applyFont="1"/>
    <xf numFmtId="0" fontId="0" fillId="0" borderId="0" xfId="0" applyFont="1"/>
    <xf numFmtId="0" fontId="2" fillId="0" borderId="0" xfId="1" applyFont="1"/>
    <xf numFmtId="0" fontId="1" fillId="0" borderId="0" xfId="1" applyFont="1"/>
    <xf numFmtId="164" fontId="2" fillId="0" borderId="0" xfId="0" applyNumberFormat="1" applyFont="1"/>
    <xf numFmtId="164" fontId="11" fillId="0" borderId="0" xfId="0" applyNumberFormat="1" applyFont="1"/>
    <xf numFmtId="164" fontId="10" fillId="0" borderId="0" xfId="0" applyNumberFormat="1" applyFont="1"/>
    <xf numFmtId="164" fontId="2" fillId="0" borderId="0" xfId="1" applyNumberFormat="1" applyFont="1"/>
    <xf numFmtId="164" fontId="1" fillId="0" borderId="0" xfId="0" applyNumberFormat="1" applyFont="1"/>
    <xf numFmtId="164" fontId="0" fillId="0" borderId="0" xfId="0" applyNumberFormat="1" applyFont="1"/>
    <xf numFmtId="164" fontId="0" fillId="0" borderId="0" xfId="1" applyNumberFormat="1" applyFont="1"/>
    <xf numFmtId="0" fontId="12" fillId="0" borderId="0" xfId="0" applyFont="1"/>
    <xf numFmtId="0" fontId="0" fillId="0" borderId="0" xfId="1" applyFont="1"/>
    <xf numFmtId="2" fontId="0" fillId="0" borderId="0" xfId="0" applyNumberFormat="1" applyFont="1"/>
    <xf numFmtId="0" fontId="0" fillId="0" borderId="0" xfId="0" applyNumberFormat="1" applyFont="1"/>
    <xf numFmtId="0" fontId="0" fillId="0" borderId="0" xfId="0" applyNumberFormat="1"/>
    <xf numFmtId="1" fontId="8" fillId="0" borderId="0" xfId="0" applyNumberFormat="1" applyFont="1"/>
    <xf numFmtId="1" fontId="0" fillId="0" borderId="0" xfId="0" applyNumberFormat="1"/>
    <xf numFmtId="16" fontId="0" fillId="0" borderId="0" xfId="0" applyNumberFormat="1"/>
    <xf numFmtId="164" fontId="0" fillId="2" borderId="0" xfId="0" applyNumberFormat="1" applyFont="1" applyFill="1"/>
    <xf numFmtId="0" fontId="0" fillId="0" borderId="1" xfId="0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164" fontId="0" fillId="0" borderId="1" xfId="0" applyNumberFormat="1" applyFont="1" applyBorder="1"/>
    <xf numFmtId="0" fontId="2" fillId="0" borderId="1" xfId="0" applyFont="1" applyBorder="1"/>
    <xf numFmtId="16" fontId="0" fillId="0" borderId="1" xfId="0" applyNumberFormat="1" applyBorder="1"/>
  </cellXfs>
  <cellStyles count="3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5721764832587404"/>
          <c:y val="4.1394423911296802E-2"/>
          <c:w val="0.84223203806841207"/>
          <c:h val="0.6345857265189330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errBars>
            <c:errBarType val="both"/>
            <c:errValType val="cust"/>
            <c:plus>
              <c:numRef>
                <c:f>'Fold Alb (2)'!$B$13:$K$13</c:f>
                <c:numCache>
                  <c:formatCode>General</c:formatCode>
                  <c:ptCount val="10"/>
                  <c:pt idx="0">
                    <c:v>0.31090898848092791</c:v>
                  </c:pt>
                  <c:pt idx="1">
                    <c:v>0.34597910486353095</c:v>
                  </c:pt>
                  <c:pt idx="2">
                    <c:v>0.54273253750607664</c:v>
                  </c:pt>
                  <c:pt idx="3">
                    <c:v>0.20705764684010564</c:v>
                  </c:pt>
                  <c:pt idx="4">
                    <c:v>0.16863096292654473</c:v>
                  </c:pt>
                  <c:pt idx="5">
                    <c:v>0.27294091190282421</c:v>
                  </c:pt>
                  <c:pt idx="6">
                    <c:v>0.16408969413187496</c:v>
                  </c:pt>
                  <c:pt idx="7">
                    <c:v>0.22888180858018858</c:v>
                  </c:pt>
                  <c:pt idx="8">
                    <c:v>0.24413649028982182</c:v>
                  </c:pt>
                  <c:pt idx="9">
                    <c:v>0.18752926302817319</c:v>
                  </c:pt>
                </c:numCache>
              </c:numRef>
            </c:plus>
            <c:minus>
              <c:numRef>
                <c:f>'Fold Alb (2)'!$B$13:$K$13</c:f>
                <c:numCache>
                  <c:formatCode>General</c:formatCode>
                  <c:ptCount val="10"/>
                  <c:pt idx="0">
                    <c:v>0.31090898848092791</c:v>
                  </c:pt>
                  <c:pt idx="1">
                    <c:v>0.34597910486353095</c:v>
                  </c:pt>
                  <c:pt idx="2">
                    <c:v>0.54273253750607664</c:v>
                  </c:pt>
                  <c:pt idx="3">
                    <c:v>0.20705764684010564</c:v>
                  </c:pt>
                  <c:pt idx="4">
                    <c:v>0.16863096292654473</c:v>
                  </c:pt>
                  <c:pt idx="5">
                    <c:v>0.27294091190282421</c:v>
                  </c:pt>
                  <c:pt idx="6">
                    <c:v>0.16408969413187496</c:v>
                  </c:pt>
                  <c:pt idx="7">
                    <c:v>0.22888180858018858</c:v>
                  </c:pt>
                  <c:pt idx="8">
                    <c:v>0.24413649028982182</c:v>
                  </c:pt>
                  <c:pt idx="9">
                    <c:v>0.18752926302817319</c:v>
                  </c:pt>
                </c:numCache>
              </c:numRef>
            </c:minus>
          </c:errBars>
          <c:cat>
            <c:strRef>
              <c:f>'Fold Alb (2)'!$B$3:$K$3</c:f>
              <c:strCache>
                <c:ptCount val="10"/>
                <c:pt idx="0">
                  <c:v>Hepatocyte Monolayer</c:v>
                </c:pt>
                <c:pt idx="1">
                  <c:v>Collagen Sandwich</c:v>
                </c:pt>
                <c:pt idx="2">
                  <c:v>HEP+12.5BL</c:v>
                </c:pt>
                <c:pt idx="3">
                  <c:v>HEP+12.5BL+12.5k</c:v>
                </c:pt>
                <c:pt idx="4">
                  <c:v>HEP+12.5BL+25k</c:v>
                </c:pt>
                <c:pt idx="5">
                  <c:v>HEP+12.5BL+100k</c:v>
                </c:pt>
                <c:pt idx="6">
                  <c:v>HEP+15BL</c:v>
                </c:pt>
                <c:pt idx="7">
                  <c:v>HEP+15BL+12.5k</c:v>
                </c:pt>
                <c:pt idx="8">
                  <c:v>HEP+15BL+25k</c:v>
                </c:pt>
                <c:pt idx="9">
                  <c:v>HEP+15BL+100k</c:v>
                </c:pt>
              </c:strCache>
            </c:strRef>
          </c:cat>
          <c:val>
            <c:numRef>
              <c:f>'Fold Alb (2)'!$B$6:$K$6</c:f>
              <c:numCache>
                <c:formatCode>0.000</c:formatCode>
                <c:ptCount val="10"/>
                <c:pt idx="0">
                  <c:v>1.1910782903437289</c:v>
                </c:pt>
                <c:pt idx="1">
                  <c:v>2.6973705113278545</c:v>
                </c:pt>
                <c:pt idx="2">
                  <c:v>1.8060224810202117</c:v>
                </c:pt>
                <c:pt idx="3">
                  <c:v>2.2998013290756929</c:v>
                </c:pt>
                <c:pt idx="4">
                  <c:v>3.0145838805009668</c:v>
                </c:pt>
                <c:pt idx="5">
                  <c:v>2.2076308325567466</c:v>
                </c:pt>
                <c:pt idx="6" formatCode="General">
                  <c:v>2.0366358174899233</c:v>
                </c:pt>
                <c:pt idx="7" formatCode="General">
                  <c:v>2.125</c:v>
                </c:pt>
                <c:pt idx="8" formatCode="General">
                  <c:v>2.2315714774838349</c:v>
                </c:pt>
                <c:pt idx="9" formatCode="General">
                  <c:v>2.1950620910314829</c:v>
                </c:pt>
              </c:numCache>
            </c:numRef>
          </c:val>
        </c:ser>
        <c:dLbls/>
        <c:gapWidth val="500"/>
        <c:axId val="70611328"/>
        <c:axId val="70612864"/>
      </c:barChart>
      <c:catAx>
        <c:axId val="70611328"/>
        <c:scaling>
          <c:orientation val="minMax"/>
        </c:scaling>
        <c:axPos val="b"/>
        <c:numFmt formatCode="General" sourceLinked="1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12864"/>
        <c:crosses val="autoZero"/>
        <c:auto val="1"/>
        <c:lblAlgn val="ctr"/>
        <c:lblOffset val="100"/>
        <c:tickLblSkip val="1"/>
        <c:tickMarkSkip val="1"/>
      </c:catAx>
      <c:valAx>
        <c:axId val="706128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Fold</a:t>
                </a:r>
                <a:r>
                  <a:rPr lang="en-US" baseline="0"/>
                  <a:t> Change in Albumin Secretion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333375872586406E-2"/>
              <c:y val="2.2254641909814302E-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611328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</a:t>
            </a:r>
            <a:r>
              <a:rPr lang="en-US" baseline="0"/>
              <a:t> Urea: SG, DG, HEP+rLSECs, and 3DLM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plus>
            <c:min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Summary'!$B$18:$B$21</c:f>
              <c:numCache>
                <c:formatCode>0.000</c:formatCode>
                <c:ptCount val="4"/>
                <c:pt idx="0">
                  <c:v>41.134</c:v>
                </c:pt>
                <c:pt idx="1">
                  <c:v>36.128999999999998</c:v>
                </c:pt>
                <c:pt idx="2">
                  <c:v>38.161999999999999</c:v>
                </c:pt>
                <c:pt idx="3">
                  <c:v>40.182000000000002</c:v>
                </c:pt>
              </c:numCache>
            </c:numRef>
          </c:yVal>
        </c:ser>
        <c:ser>
          <c:idx val="1"/>
          <c:order val="1"/>
          <c:tx>
            <c:strRef>
              <c:f>'Unnormalized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plus>
            <c:min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Summary'!$C$18:$C$21</c:f>
              <c:numCache>
                <c:formatCode>0.000</c:formatCode>
                <c:ptCount val="4"/>
                <c:pt idx="0">
                  <c:v>31.701000000000001</c:v>
                </c:pt>
                <c:pt idx="1">
                  <c:v>36.973999999999997</c:v>
                </c:pt>
                <c:pt idx="2">
                  <c:v>33.450000000000003</c:v>
                </c:pt>
                <c:pt idx="3">
                  <c:v>35.731999999999999</c:v>
                </c:pt>
              </c:numCache>
            </c:numRef>
          </c:yVal>
        </c:ser>
        <c:ser>
          <c:idx val="2"/>
          <c:order val="2"/>
          <c:tx>
            <c:strRef>
              <c:f>'Unnormalized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plus>
            <c:min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Summary'!$D$18:$D$21</c:f>
              <c:numCache>
                <c:formatCode>0.000</c:formatCode>
                <c:ptCount val="4"/>
                <c:pt idx="0">
                  <c:v>44.258000000000003</c:v>
                </c:pt>
                <c:pt idx="1">
                  <c:v>42.146000000000001</c:v>
                </c:pt>
                <c:pt idx="2">
                  <c:v>44.234000000000002</c:v>
                </c:pt>
                <c:pt idx="3">
                  <c:v>42.12</c:v>
                </c:pt>
              </c:numCache>
            </c:numRef>
          </c:yVal>
        </c:ser>
        <c:ser>
          <c:idx val="3"/>
          <c:order val="3"/>
          <c:tx>
            <c:strRef>
              <c:f>'Unnormalized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plus>
            <c:min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Summary'!$E$18:$E$21</c:f>
              <c:numCache>
                <c:formatCode>0.000</c:formatCode>
                <c:ptCount val="4"/>
                <c:pt idx="0">
                  <c:v>46.75</c:v>
                </c:pt>
                <c:pt idx="1">
                  <c:v>45.72</c:v>
                </c:pt>
                <c:pt idx="2">
                  <c:v>40.145000000000003</c:v>
                </c:pt>
                <c:pt idx="3">
                  <c:v>41.624000000000002</c:v>
                </c:pt>
              </c:numCache>
            </c:numRef>
          </c:yVal>
        </c:ser>
        <c:ser>
          <c:idx val="4"/>
          <c:order val="4"/>
          <c:tx>
            <c:strRef>
              <c:f>'Unnormalized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plus>
            <c:min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Summary'!$F$18:$F$21</c:f>
              <c:numCache>
                <c:formatCode>0.000</c:formatCode>
                <c:ptCount val="4"/>
                <c:pt idx="0">
                  <c:v>38.030999999999999</c:v>
                </c:pt>
                <c:pt idx="1">
                  <c:v>45.506</c:v>
                </c:pt>
                <c:pt idx="2">
                  <c:v>40.552</c:v>
                </c:pt>
                <c:pt idx="3">
                  <c:v>36.82</c:v>
                </c:pt>
              </c:numCache>
            </c:numRef>
          </c:yVal>
        </c:ser>
        <c:ser>
          <c:idx val="5"/>
          <c:order val="5"/>
          <c:tx>
            <c:strRef>
              <c:f>'Unnormalized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plus>
            <c:min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Summary'!$G$18:$G$21</c:f>
              <c:numCache>
                <c:formatCode>0.000</c:formatCode>
                <c:ptCount val="4"/>
                <c:pt idx="0">
                  <c:v>34.043999999999997</c:v>
                </c:pt>
                <c:pt idx="1">
                  <c:v>39.807000000000002</c:v>
                </c:pt>
                <c:pt idx="2">
                  <c:v>38.302999999999997</c:v>
                </c:pt>
                <c:pt idx="3">
                  <c:v>35.344000000000001</c:v>
                </c:pt>
              </c:numCache>
            </c:numRef>
          </c:yVal>
        </c:ser>
        <c:ser>
          <c:idx val="6"/>
          <c:order val="6"/>
          <c:tx>
            <c:strRef>
              <c:f>'Unnormalized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plus>
            <c:min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Summary'!$H$18:$H$21</c:f>
              <c:numCache>
                <c:formatCode>0.000</c:formatCode>
                <c:ptCount val="4"/>
                <c:pt idx="0">
                  <c:v>37.732999999999997</c:v>
                </c:pt>
                <c:pt idx="1">
                  <c:v>48.734000000000002</c:v>
                </c:pt>
                <c:pt idx="2">
                  <c:v>47.265999999999998</c:v>
                </c:pt>
                <c:pt idx="3">
                  <c:v>45.012</c:v>
                </c:pt>
              </c:numCache>
            </c:numRef>
          </c:yVal>
        </c:ser>
        <c:ser>
          <c:idx val="7"/>
          <c:order val="7"/>
          <c:tx>
            <c:strRef>
              <c:f>'Unnormalized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plus>
            <c:min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Summary'!$I$18:$I$21</c:f>
              <c:numCache>
                <c:formatCode>0.000</c:formatCode>
                <c:ptCount val="4"/>
                <c:pt idx="0">
                  <c:v>38.590000000000003</c:v>
                </c:pt>
                <c:pt idx="1">
                  <c:v>46.749000000000002</c:v>
                </c:pt>
                <c:pt idx="2">
                  <c:v>45.703000000000003</c:v>
                </c:pt>
                <c:pt idx="3">
                  <c:v>45.22</c:v>
                </c:pt>
              </c:numCache>
            </c:numRef>
          </c:yVal>
        </c:ser>
        <c:ser>
          <c:idx val="8"/>
          <c:order val="8"/>
          <c:tx>
            <c:strRef>
              <c:f>'Unnormalized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plus>
            <c:min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Summary'!$J$18:$J$21</c:f>
              <c:numCache>
                <c:formatCode>0.000</c:formatCode>
                <c:ptCount val="4"/>
                <c:pt idx="0">
                  <c:v>33.777999999999999</c:v>
                </c:pt>
                <c:pt idx="1">
                  <c:v>49.365000000000002</c:v>
                </c:pt>
                <c:pt idx="2">
                  <c:v>45.606999999999999</c:v>
                </c:pt>
                <c:pt idx="3">
                  <c:v>48.527000000000001</c:v>
                </c:pt>
              </c:numCache>
            </c:numRef>
          </c:yVal>
        </c:ser>
        <c:dLbls/>
        <c:axId val="72122752"/>
        <c:axId val="72124672"/>
      </c:scatterChart>
      <c:valAx>
        <c:axId val="7212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124672"/>
        <c:crosses val="autoZero"/>
        <c:crossBetween val="midCat"/>
      </c:valAx>
      <c:valAx>
        <c:axId val="72124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(ug/mL)</a:t>
                </a:r>
              </a:p>
            </c:rich>
          </c:tx>
        </c:title>
        <c:numFmt formatCode="General" sourceLinked="0"/>
        <c:majorTickMark val="none"/>
        <c:tickLblPos val="nextTo"/>
        <c:crossAx val="7212275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</a:t>
            </a:r>
            <a:r>
              <a:rPr lang="en-US" baseline="0"/>
              <a:t> Urea: SG, DG, and 3DLM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plus>
            <c:min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Summary'!$B$18:$B$21</c:f>
              <c:numCache>
                <c:formatCode>0.000</c:formatCode>
                <c:ptCount val="4"/>
                <c:pt idx="0">
                  <c:v>41.134</c:v>
                </c:pt>
                <c:pt idx="1">
                  <c:v>36.128999999999998</c:v>
                </c:pt>
                <c:pt idx="2">
                  <c:v>38.161999999999999</c:v>
                </c:pt>
                <c:pt idx="3">
                  <c:v>40.182000000000002</c:v>
                </c:pt>
              </c:numCache>
            </c:numRef>
          </c:yVal>
        </c:ser>
        <c:ser>
          <c:idx val="1"/>
          <c:order val="1"/>
          <c:tx>
            <c:strRef>
              <c:f>'Unnormalized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plus>
            <c:min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Summary'!$C$18:$C$21</c:f>
              <c:numCache>
                <c:formatCode>0.000</c:formatCode>
                <c:ptCount val="4"/>
                <c:pt idx="0">
                  <c:v>31.701000000000001</c:v>
                </c:pt>
                <c:pt idx="1">
                  <c:v>36.973999999999997</c:v>
                </c:pt>
                <c:pt idx="2">
                  <c:v>33.450000000000003</c:v>
                </c:pt>
                <c:pt idx="3">
                  <c:v>35.731999999999999</c:v>
                </c:pt>
              </c:numCache>
            </c:numRef>
          </c:yVal>
        </c:ser>
        <c:ser>
          <c:idx val="5"/>
          <c:order val="2"/>
          <c:tx>
            <c:strRef>
              <c:f>'Unnormalized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plus>
            <c:min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Summary'!$G$18:$G$21</c:f>
              <c:numCache>
                <c:formatCode>0.000</c:formatCode>
                <c:ptCount val="4"/>
                <c:pt idx="0">
                  <c:v>34.043999999999997</c:v>
                </c:pt>
                <c:pt idx="1">
                  <c:v>39.807000000000002</c:v>
                </c:pt>
                <c:pt idx="2">
                  <c:v>38.302999999999997</c:v>
                </c:pt>
                <c:pt idx="3">
                  <c:v>35.344000000000001</c:v>
                </c:pt>
              </c:numCache>
            </c:numRef>
          </c:yVal>
        </c:ser>
        <c:ser>
          <c:idx val="6"/>
          <c:order val="3"/>
          <c:tx>
            <c:strRef>
              <c:f>'Unnormalized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plus>
            <c:min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Summary'!$H$18:$H$21</c:f>
              <c:numCache>
                <c:formatCode>0.000</c:formatCode>
                <c:ptCount val="4"/>
                <c:pt idx="0">
                  <c:v>37.732999999999997</c:v>
                </c:pt>
                <c:pt idx="1">
                  <c:v>48.734000000000002</c:v>
                </c:pt>
                <c:pt idx="2">
                  <c:v>47.265999999999998</c:v>
                </c:pt>
                <c:pt idx="3">
                  <c:v>45.012</c:v>
                </c:pt>
              </c:numCache>
            </c:numRef>
          </c:yVal>
        </c:ser>
        <c:ser>
          <c:idx val="7"/>
          <c:order val="4"/>
          <c:tx>
            <c:strRef>
              <c:f>'Unnormalized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plus>
            <c:min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Summary'!$I$18:$I$21</c:f>
              <c:numCache>
                <c:formatCode>0.000</c:formatCode>
                <c:ptCount val="4"/>
                <c:pt idx="0">
                  <c:v>38.590000000000003</c:v>
                </c:pt>
                <c:pt idx="1">
                  <c:v>46.749000000000002</c:v>
                </c:pt>
                <c:pt idx="2">
                  <c:v>45.703000000000003</c:v>
                </c:pt>
                <c:pt idx="3">
                  <c:v>45.22</c:v>
                </c:pt>
              </c:numCache>
            </c:numRef>
          </c:yVal>
        </c:ser>
        <c:ser>
          <c:idx val="8"/>
          <c:order val="5"/>
          <c:tx>
            <c:strRef>
              <c:f>'Unnormalized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plus>
            <c:min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Summary'!$J$18:$J$21</c:f>
              <c:numCache>
                <c:formatCode>0.000</c:formatCode>
                <c:ptCount val="4"/>
                <c:pt idx="0">
                  <c:v>33.777999999999999</c:v>
                </c:pt>
                <c:pt idx="1">
                  <c:v>49.365000000000002</c:v>
                </c:pt>
                <c:pt idx="2">
                  <c:v>45.606999999999999</c:v>
                </c:pt>
                <c:pt idx="3">
                  <c:v>48.527000000000001</c:v>
                </c:pt>
              </c:numCache>
            </c:numRef>
          </c:yVal>
        </c:ser>
        <c:ser>
          <c:idx val="9"/>
          <c:order val="6"/>
          <c:tx>
            <c:strRef>
              <c:f>'Unnormalized Summary'!$K$17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Summary'!$K$24:$K$27</c:f>
                <c:numCache>
                  <c:formatCode>General</c:formatCode>
                  <c:ptCount val="4"/>
                  <c:pt idx="0">
                    <c:v>1.4630000000000001</c:v>
                  </c:pt>
                  <c:pt idx="1">
                    <c:v>7.5949999999999998</c:v>
                  </c:pt>
                  <c:pt idx="2">
                    <c:v>6.109</c:v>
                  </c:pt>
                  <c:pt idx="3">
                    <c:v>8.9640000000000004</c:v>
                  </c:pt>
                </c:numCache>
              </c:numRef>
            </c:plus>
            <c:minus>
              <c:numRef>
                <c:f>'Unnormalized Summary'!$K$24:$K$27</c:f>
                <c:numCache>
                  <c:formatCode>General</c:formatCode>
                  <c:ptCount val="4"/>
                  <c:pt idx="0">
                    <c:v>1.4630000000000001</c:v>
                  </c:pt>
                  <c:pt idx="1">
                    <c:v>7.5949999999999998</c:v>
                  </c:pt>
                  <c:pt idx="2">
                    <c:v>6.109</c:v>
                  </c:pt>
                  <c:pt idx="3">
                    <c:v>8.9640000000000004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Summary'!$K$18:$K$21</c:f>
              <c:numCache>
                <c:formatCode>0.000</c:formatCode>
                <c:ptCount val="4"/>
                <c:pt idx="0">
                  <c:v>18.248999999999999</c:v>
                </c:pt>
                <c:pt idx="1">
                  <c:v>42.277999999999999</c:v>
                </c:pt>
                <c:pt idx="2">
                  <c:v>34.012999999999998</c:v>
                </c:pt>
                <c:pt idx="3">
                  <c:v>37.372</c:v>
                </c:pt>
              </c:numCache>
            </c:numRef>
          </c:yVal>
        </c:ser>
        <c:ser>
          <c:idx val="10"/>
          <c:order val="7"/>
          <c:tx>
            <c:strRef>
              <c:f>'Unnormalized Summary'!$L$17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Summary'!$L$24:$L$27</c:f>
                <c:numCache>
                  <c:formatCode>General</c:formatCode>
                  <c:ptCount val="4"/>
                  <c:pt idx="0">
                    <c:v>4.7949999999999999</c:v>
                  </c:pt>
                  <c:pt idx="1">
                    <c:v>7.2959999999999994</c:v>
                  </c:pt>
                  <c:pt idx="2">
                    <c:v>5.3125</c:v>
                  </c:pt>
                  <c:pt idx="3">
                    <c:v>9.7390000000000008</c:v>
                  </c:pt>
                </c:numCache>
              </c:numRef>
            </c:plus>
            <c:minus>
              <c:numRef>
                <c:f>'Unnormalized Summary'!$L$24:$L$27</c:f>
                <c:numCache>
                  <c:formatCode>General</c:formatCode>
                  <c:ptCount val="4"/>
                  <c:pt idx="0">
                    <c:v>4.7949999999999999</c:v>
                  </c:pt>
                  <c:pt idx="1">
                    <c:v>7.2959999999999994</c:v>
                  </c:pt>
                  <c:pt idx="2">
                    <c:v>5.3125</c:v>
                  </c:pt>
                  <c:pt idx="3">
                    <c:v>9.7390000000000008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Summary'!$L$18:$L$21</c:f>
              <c:numCache>
                <c:formatCode>0.000</c:formatCode>
                <c:ptCount val="4"/>
                <c:pt idx="0">
                  <c:v>35.014000000000003</c:v>
                </c:pt>
                <c:pt idx="1">
                  <c:v>40.743000000000002</c:v>
                </c:pt>
                <c:pt idx="2">
                  <c:v>45.343000000000004</c:v>
                </c:pt>
                <c:pt idx="3">
                  <c:v>45.506999999999998</c:v>
                </c:pt>
              </c:numCache>
            </c:numRef>
          </c:yVal>
        </c:ser>
        <c:ser>
          <c:idx val="11"/>
          <c:order val="8"/>
          <c:tx>
            <c:strRef>
              <c:f>'Unnormalized Summary'!$M$17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Summary'!$M$24:$M$27</c:f>
                <c:numCache>
                  <c:formatCode>General</c:formatCode>
                  <c:ptCount val="4"/>
                  <c:pt idx="0">
                    <c:v>3.8889999999999998</c:v>
                  </c:pt>
                  <c:pt idx="1">
                    <c:v>1.3009999999999999</c:v>
                  </c:pt>
                  <c:pt idx="2">
                    <c:v>3.476</c:v>
                  </c:pt>
                  <c:pt idx="3">
                    <c:v>7.9870000000000001</c:v>
                  </c:pt>
                </c:numCache>
              </c:numRef>
            </c:plus>
            <c:minus>
              <c:numRef>
                <c:f>'Unnormalized Summary'!$M$24:$M$27</c:f>
                <c:numCache>
                  <c:formatCode>General</c:formatCode>
                  <c:ptCount val="4"/>
                  <c:pt idx="0">
                    <c:v>3.8889999999999998</c:v>
                  </c:pt>
                  <c:pt idx="1">
                    <c:v>1.3009999999999999</c:v>
                  </c:pt>
                  <c:pt idx="2">
                    <c:v>3.476</c:v>
                  </c:pt>
                  <c:pt idx="3">
                    <c:v>7.9870000000000001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Summary'!$M$18:$M$21</c:f>
              <c:numCache>
                <c:formatCode>0.000</c:formatCode>
                <c:ptCount val="4"/>
                <c:pt idx="0">
                  <c:v>30.081</c:v>
                </c:pt>
                <c:pt idx="1">
                  <c:v>50.389000000000003</c:v>
                </c:pt>
                <c:pt idx="2">
                  <c:v>49.155000000000001</c:v>
                </c:pt>
                <c:pt idx="3">
                  <c:v>43.993000000000002</c:v>
                </c:pt>
              </c:numCache>
            </c:numRef>
          </c:yVal>
        </c:ser>
        <c:ser>
          <c:idx val="12"/>
          <c:order val="9"/>
          <c:tx>
            <c:strRef>
              <c:f>'Unnormalized Summary'!$N$17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Summary'!$N$24:$N$27</c:f>
                <c:numCache>
                  <c:formatCode>General</c:formatCode>
                  <c:ptCount val="4"/>
                  <c:pt idx="0">
                    <c:v>9.0530000000000008</c:v>
                  </c:pt>
                  <c:pt idx="1">
                    <c:v>4.2984999999999998</c:v>
                  </c:pt>
                  <c:pt idx="2">
                    <c:v>4.3942499999999995</c:v>
                  </c:pt>
                  <c:pt idx="3">
                    <c:v>8.8629999999999995</c:v>
                  </c:pt>
                </c:numCache>
              </c:numRef>
            </c:plus>
            <c:minus>
              <c:numRef>
                <c:f>'Unnormalized Summary'!$N$24:$N$27</c:f>
                <c:numCache>
                  <c:formatCode>General</c:formatCode>
                  <c:ptCount val="4"/>
                  <c:pt idx="0">
                    <c:v>9.0530000000000008</c:v>
                  </c:pt>
                  <c:pt idx="1">
                    <c:v>4.2984999999999998</c:v>
                  </c:pt>
                  <c:pt idx="2">
                    <c:v>4.3942499999999995</c:v>
                  </c:pt>
                  <c:pt idx="3">
                    <c:v>8.8629999999999995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Summary'!$N$18:$N$21</c:f>
              <c:numCache>
                <c:formatCode>0.000</c:formatCode>
                <c:ptCount val="4"/>
                <c:pt idx="0">
                  <c:v>29.068000000000001</c:v>
                </c:pt>
                <c:pt idx="1">
                  <c:v>30.486000000000001</c:v>
                </c:pt>
                <c:pt idx="2">
                  <c:v>30.864000000000001</c:v>
                </c:pt>
                <c:pt idx="3">
                  <c:v>24.736000000000001</c:v>
                </c:pt>
              </c:numCache>
            </c:numRef>
          </c:yVal>
        </c:ser>
        <c:dLbls/>
        <c:axId val="72181632"/>
        <c:axId val="72196096"/>
      </c:scatterChart>
      <c:valAx>
        <c:axId val="72181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196096"/>
        <c:crosses val="autoZero"/>
        <c:crossBetween val="midCat"/>
      </c:valAx>
      <c:valAx>
        <c:axId val="72196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(ug/mL)</a:t>
                </a:r>
              </a:p>
            </c:rich>
          </c:tx>
        </c:title>
        <c:numFmt formatCode="General" sourceLinked="0"/>
        <c:majorTickMark val="none"/>
        <c:tickLblPos val="nextTo"/>
        <c:crossAx val="7218163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</a:t>
            </a:r>
            <a:r>
              <a:rPr lang="en-US" baseline="0"/>
              <a:t> Urea: SG, DG, and FSLM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plus>
            <c:min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Summary'!$B$18:$B$21</c:f>
              <c:numCache>
                <c:formatCode>0.000</c:formatCode>
                <c:ptCount val="4"/>
                <c:pt idx="0">
                  <c:v>41.134</c:v>
                </c:pt>
                <c:pt idx="1">
                  <c:v>36.128999999999998</c:v>
                </c:pt>
                <c:pt idx="2">
                  <c:v>38.161999999999999</c:v>
                </c:pt>
                <c:pt idx="3">
                  <c:v>40.182000000000002</c:v>
                </c:pt>
              </c:numCache>
            </c:numRef>
          </c:yVal>
        </c:ser>
        <c:ser>
          <c:idx val="1"/>
          <c:order val="1"/>
          <c:tx>
            <c:strRef>
              <c:f>'Unnormalized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plus>
            <c:min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Summary'!$C$18:$C$21</c:f>
              <c:numCache>
                <c:formatCode>0.000</c:formatCode>
                <c:ptCount val="4"/>
                <c:pt idx="0">
                  <c:v>31.701000000000001</c:v>
                </c:pt>
                <c:pt idx="1">
                  <c:v>36.973999999999997</c:v>
                </c:pt>
                <c:pt idx="2">
                  <c:v>33.450000000000003</c:v>
                </c:pt>
                <c:pt idx="3">
                  <c:v>35.731999999999999</c:v>
                </c:pt>
              </c:numCache>
            </c:numRef>
          </c:yVal>
        </c:ser>
        <c:ser>
          <c:idx val="13"/>
          <c:order val="2"/>
          <c:tx>
            <c:strRef>
              <c:f>'Unnormalized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plus>
            <c:min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Summary'!$O$18:$O$21</c:f>
              <c:numCache>
                <c:formatCode>0.000</c:formatCode>
                <c:ptCount val="4"/>
                <c:pt idx="0">
                  <c:v>33.320999999999998</c:v>
                </c:pt>
                <c:pt idx="1">
                  <c:v>21.609000000000002</c:v>
                </c:pt>
                <c:pt idx="2">
                  <c:v>28.61</c:v>
                </c:pt>
                <c:pt idx="3">
                  <c:v>28.623999999999999</c:v>
                </c:pt>
              </c:numCache>
            </c:numRef>
          </c:yVal>
        </c:ser>
        <c:ser>
          <c:idx val="14"/>
          <c:order val="3"/>
          <c:tx>
            <c:strRef>
              <c:f>'Unnormalized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plus>
            <c:min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Summary'!$P$18:$P$21</c:f>
              <c:numCache>
                <c:formatCode>0.000</c:formatCode>
                <c:ptCount val="4"/>
                <c:pt idx="0">
                  <c:v>33.917000000000002</c:v>
                </c:pt>
                <c:pt idx="1">
                  <c:v>28.440999999999999</c:v>
                </c:pt>
                <c:pt idx="2">
                  <c:v>29.638999999999999</c:v>
                </c:pt>
                <c:pt idx="3">
                  <c:v>32.598999999999997</c:v>
                </c:pt>
              </c:numCache>
            </c:numRef>
          </c:yVal>
        </c:ser>
        <c:ser>
          <c:idx val="15"/>
          <c:order val="4"/>
          <c:tx>
            <c:strRef>
              <c:f>'Unnormalized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plus>
            <c:min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Summary'!$Q$18:$Q$21</c:f>
              <c:numCache>
                <c:formatCode>0.000</c:formatCode>
                <c:ptCount val="4"/>
                <c:pt idx="0">
                  <c:v>35.121000000000002</c:v>
                </c:pt>
                <c:pt idx="1">
                  <c:v>31.030999999999999</c:v>
                </c:pt>
                <c:pt idx="3">
                  <c:v>31.434000000000001</c:v>
                </c:pt>
              </c:numCache>
            </c:numRef>
          </c:yVal>
        </c:ser>
        <c:ser>
          <c:idx val="16"/>
          <c:order val="5"/>
          <c:tx>
            <c:strRef>
              <c:f>'Unnormalized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plus>
            <c:min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Summary'!$R$18:$R$21</c:f>
              <c:numCache>
                <c:formatCode>0.000</c:formatCode>
                <c:ptCount val="4"/>
                <c:pt idx="0">
                  <c:v>28.585000000000001</c:v>
                </c:pt>
                <c:pt idx="1">
                  <c:v>32.03</c:v>
                </c:pt>
                <c:pt idx="2">
                  <c:v>27.356000000000002</c:v>
                </c:pt>
                <c:pt idx="3">
                  <c:v>30.762</c:v>
                </c:pt>
              </c:numCache>
            </c:numRef>
          </c:yVal>
        </c:ser>
        <c:ser>
          <c:idx val="17"/>
          <c:order val="6"/>
          <c:tx>
            <c:strRef>
              <c:f>'Unnormalized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Summary'!$S$24:$S$27</c:f>
                <c:numCache>
                  <c:formatCode>General</c:formatCode>
                  <c:ptCount val="4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plus>
            <c:minus>
              <c:numRef>
                <c:f>'Unnormalized Summary'!$S$24:$S$28</c:f>
                <c:numCache>
                  <c:formatCode>General</c:formatCode>
                  <c:ptCount val="5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Summary'!$S$18:$S$21</c:f>
              <c:numCache>
                <c:formatCode>0.000</c:formatCode>
                <c:ptCount val="4"/>
                <c:pt idx="0">
                  <c:v>33.962000000000003</c:v>
                </c:pt>
                <c:pt idx="1">
                  <c:v>46.779000000000003</c:v>
                </c:pt>
                <c:pt idx="2">
                  <c:v>40.273000000000003</c:v>
                </c:pt>
                <c:pt idx="3">
                  <c:v>41.457999999999998</c:v>
                </c:pt>
              </c:numCache>
            </c:numRef>
          </c:yVal>
        </c:ser>
        <c:ser>
          <c:idx val="18"/>
          <c:order val="7"/>
          <c:tx>
            <c:strRef>
              <c:f>'Unnormalized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Summary'!$T$24:$T$28</c:f>
                <c:numCache>
                  <c:formatCode>General</c:formatCode>
                  <c:ptCount val="5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plus>
            <c:minus>
              <c:numRef>
                <c:f>'Unnormalized Summary'!$T$24:$T$27</c:f>
                <c:numCache>
                  <c:formatCode>General</c:formatCode>
                  <c:ptCount val="4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Summary'!$T$18:$T$21</c:f>
              <c:numCache>
                <c:formatCode>0.000</c:formatCode>
                <c:ptCount val="4"/>
                <c:pt idx="0">
                  <c:v>28.954999999999998</c:v>
                </c:pt>
                <c:pt idx="1">
                  <c:v>37.023000000000003</c:v>
                </c:pt>
                <c:pt idx="2">
                  <c:v>30.713999999999999</c:v>
                </c:pt>
                <c:pt idx="3">
                  <c:v>30.949000000000002</c:v>
                </c:pt>
              </c:numCache>
            </c:numRef>
          </c:yVal>
        </c:ser>
        <c:ser>
          <c:idx val="19"/>
          <c:order val="8"/>
          <c:tx>
            <c:strRef>
              <c:f>'Unnormalized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plus>
            <c:min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Summary'!$U$18:$U$21</c:f>
              <c:numCache>
                <c:formatCode>0.000</c:formatCode>
                <c:ptCount val="4"/>
                <c:pt idx="0">
                  <c:v>34.033999999999999</c:v>
                </c:pt>
                <c:pt idx="1">
                  <c:v>32.033000000000001</c:v>
                </c:pt>
                <c:pt idx="2">
                  <c:v>30.927</c:v>
                </c:pt>
                <c:pt idx="3">
                  <c:v>27.286999999999999</c:v>
                </c:pt>
              </c:numCache>
            </c:numRef>
          </c:yVal>
        </c:ser>
        <c:ser>
          <c:idx val="20"/>
          <c:order val="9"/>
          <c:tx>
            <c:strRef>
              <c:f>'Unnormalized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plus>
            <c:min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Summary'!$V$18:$V$21</c:f>
              <c:numCache>
                <c:formatCode>0.000</c:formatCode>
                <c:ptCount val="4"/>
                <c:pt idx="0">
                  <c:v>32.523000000000003</c:v>
                </c:pt>
                <c:pt idx="1">
                  <c:v>29.524000000000001</c:v>
                </c:pt>
                <c:pt idx="2">
                  <c:v>28.907</c:v>
                </c:pt>
                <c:pt idx="3">
                  <c:v>29.666</c:v>
                </c:pt>
              </c:numCache>
            </c:numRef>
          </c:yVal>
        </c:ser>
        <c:dLbls/>
        <c:axId val="72363392"/>
        <c:axId val="72390144"/>
      </c:scatterChart>
      <c:valAx>
        <c:axId val="72363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390144"/>
        <c:crosses val="autoZero"/>
        <c:crossBetween val="midCat"/>
      </c:valAx>
      <c:valAx>
        <c:axId val="72390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(ug/mL)</a:t>
                </a:r>
              </a:p>
            </c:rich>
          </c:tx>
        </c:title>
        <c:numFmt formatCode="General" sourceLinked="0"/>
        <c:majorTickMark val="none"/>
        <c:tickLblPos val="nextTo"/>
        <c:crossAx val="7236339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</a:t>
            </a:r>
            <a:r>
              <a:rPr lang="en-US" baseline="0"/>
              <a:t> Urea: FSLM and HEP+rLSECs</a:t>
            </a:r>
            <a:endParaRPr lang="en-US"/>
          </a:p>
        </c:rich>
      </c:tx>
    </c:title>
    <c:plotArea>
      <c:layout/>
      <c:scatterChart>
        <c:scatterStyle val="lineMarker"/>
        <c:ser>
          <c:idx val="2"/>
          <c:order val="0"/>
          <c:tx>
            <c:strRef>
              <c:f>'Unnormalized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plus>
            <c:min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Summary'!$D$18:$D$21</c:f>
              <c:numCache>
                <c:formatCode>0.000</c:formatCode>
                <c:ptCount val="4"/>
                <c:pt idx="0">
                  <c:v>44.258000000000003</c:v>
                </c:pt>
                <c:pt idx="1">
                  <c:v>42.146000000000001</c:v>
                </c:pt>
                <c:pt idx="2">
                  <c:v>44.234000000000002</c:v>
                </c:pt>
                <c:pt idx="3">
                  <c:v>42.12</c:v>
                </c:pt>
              </c:numCache>
            </c:numRef>
          </c:yVal>
        </c:ser>
        <c:ser>
          <c:idx val="3"/>
          <c:order val="1"/>
          <c:tx>
            <c:strRef>
              <c:f>'Unnormalized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plus>
            <c:min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Summary'!$E$18:$E$21</c:f>
              <c:numCache>
                <c:formatCode>0.000</c:formatCode>
                <c:ptCount val="4"/>
                <c:pt idx="0">
                  <c:v>46.75</c:v>
                </c:pt>
                <c:pt idx="1">
                  <c:v>45.72</c:v>
                </c:pt>
                <c:pt idx="2">
                  <c:v>40.145000000000003</c:v>
                </c:pt>
                <c:pt idx="3">
                  <c:v>41.624000000000002</c:v>
                </c:pt>
              </c:numCache>
            </c:numRef>
          </c:yVal>
        </c:ser>
        <c:ser>
          <c:idx val="4"/>
          <c:order val="2"/>
          <c:tx>
            <c:strRef>
              <c:f>'Unnormalized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plus>
            <c:min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Summary'!$F$18:$F$21</c:f>
              <c:numCache>
                <c:formatCode>0.000</c:formatCode>
                <c:ptCount val="4"/>
                <c:pt idx="0">
                  <c:v>38.030999999999999</c:v>
                </c:pt>
                <c:pt idx="1">
                  <c:v>45.506</c:v>
                </c:pt>
                <c:pt idx="2">
                  <c:v>40.552</c:v>
                </c:pt>
                <c:pt idx="3">
                  <c:v>36.82</c:v>
                </c:pt>
              </c:numCache>
            </c:numRef>
          </c:yVal>
        </c:ser>
        <c:ser>
          <c:idx val="13"/>
          <c:order val="3"/>
          <c:tx>
            <c:strRef>
              <c:f>'Unnormalized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plus>
            <c:min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Summary'!$O$18:$O$21</c:f>
              <c:numCache>
                <c:formatCode>0.000</c:formatCode>
                <c:ptCount val="4"/>
                <c:pt idx="0">
                  <c:v>33.320999999999998</c:v>
                </c:pt>
                <c:pt idx="1">
                  <c:v>21.609000000000002</c:v>
                </c:pt>
                <c:pt idx="2">
                  <c:v>28.61</c:v>
                </c:pt>
                <c:pt idx="3">
                  <c:v>28.623999999999999</c:v>
                </c:pt>
              </c:numCache>
            </c:numRef>
          </c:yVal>
        </c:ser>
        <c:ser>
          <c:idx val="14"/>
          <c:order val="4"/>
          <c:tx>
            <c:strRef>
              <c:f>'Unnormalized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plus>
            <c:min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Summary'!$P$18:$P$21</c:f>
              <c:numCache>
                <c:formatCode>0.000</c:formatCode>
                <c:ptCount val="4"/>
                <c:pt idx="0">
                  <c:v>33.917000000000002</c:v>
                </c:pt>
                <c:pt idx="1">
                  <c:v>28.440999999999999</c:v>
                </c:pt>
                <c:pt idx="2">
                  <c:v>29.638999999999999</c:v>
                </c:pt>
                <c:pt idx="3">
                  <c:v>32.598999999999997</c:v>
                </c:pt>
              </c:numCache>
            </c:numRef>
          </c:yVal>
        </c:ser>
        <c:ser>
          <c:idx val="15"/>
          <c:order val="5"/>
          <c:tx>
            <c:strRef>
              <c:f>'Unnormalized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plus>
            <c:min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Summary'!$Q$18:$Q$21</c:f>
              <c:numCache>
                <c:formatCode>0.000</c:formatCode>
                <c:ptCount val="4"/>
                <c:pt idx="0">
                  <c:v>35.121000000000002</c:v>
                </c:pt>
                <c:pt idx="1">
                  <c:v>31.030999999999999</c:v>
                </c:pt>
                <c:pt idx="3">
                  <c:v>31.434000000000001</c:v>
                </c:pt>
              </c:numCache>
            </c:numRef>
          </c:yVal>
        </c:ser>
        <c:ser>
          <c:idx val="16"/>
          <c:order val="6"/>
          <c:tx>
            <c:strRef>
              <c:f>'Unnormalized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plus>
            <c:min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Summary'!$R$18:$R$21</c:f>
              <c:numCache>
                <c:formatCode>0.000</c:formatCode>
                <c:ptCount val="4"/>
                <c:pt idx="0">
                  <c:v>28.585000000000001</c:v>
                </c:pt>
                <c:pt idx="1">
                  <c:v>32.03</c:v>
                </c:pt>
                <c:pt idx="2">
                  <c:v>27.356000000000002</c:v>
                </c:pt>
                <c:pt idx="3">
                  <c:v>30.762</c:v>
                </c:pt>
              </c:numCache>
            </c:numRef>
          </c:yVal>
        </c:ser>
        <c:ser>
          <c:idx val="17"/>
          <c:order val="7"/>
          <c:tx>
            <c:strRef>
              <c:f>'Unnormalized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Summary'!$S$24:$S$27</c:f>
                <c:numCache>
                  <c:formatCode>General</c:formatCode>
                  <c:ptCount val="4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plus>
            <c:minus>
              <c:numRef>
                <c:f>'Unnormalized Summary'!$S$24:$S$28</c:f>
                <c:numCache>
                  <c:formatCode>General</c:formatCode>
                  <c:ptCount val="5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Summary'!$S$18:$S$21</c:f>
              <c:numCache>
                <c:formatCode>0.000</c:formatCode>
                <c:ptCount val="4"/>
                <c:pt idx="0">
                  <c:v>33.962000000000003</c:v>
                </c:pt>
                <c:pt idx="1">
                  <c:v>46.779000000000003</c:v>
                </c:pt>
                <c:pt idx="2">
                  <c:v>40.273000000000003</c:v>
                </c:pt>
                <c:pt idx="3">
                  <c:v>41.457999999999998</c:v>
                </c:pt>
              </c:numCache>
            </c:numRef>
          </c:yVal>
        </c:ser>
        <c:ser>
          <c:idx val="18"/>
          <c:order val="8"/>
          <c:tx>
            <c:strRef>
              <c:f>'Unnormalized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Summary'!$T$24:$T$28</c:f>
                <c:numCache>
                  <c:formatCode>General</c:formatCode>
                  <c:ptCount val="5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plus>
            <c:minus>
              <c:numRef>
                <c:f>'Unnormalized Summary'!$T$24:$T$27</c:f>
                <c:numCache>
                  <c:formatCode>General</c:formatCode>
                  <c:ptCount val="4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Summary'!$T$18:$T$21</c:f>
              <c:numCache>
                <c:formatCode>0.000</c:formatCode>
                <c:ptCount val="4"/>
                <c:pt idx="0">
                  <c:v>28.954999999999998</c:v>
                </c:pt>
                <c:pt idx="1">
                  <c:v>37.023000000000003</c:v>
                </c:pt>
                <c:pt idx="2">
                  <c:v>30.713999999999999</c:v>
                </c:pt>
                <c:pt idx="3">
                  <c:v>30.949000000000002</c:v>
                </c:pt>
              </c:numCache>
            </c:numRef>
          </c:yVal>
        </c:ser>
        <c:ser>
          <c:idx val="19"/>
          <c:order val="9"/>
          <c:tx>
            <c:strRef>
              <c:f>'Unnormalized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plus>
            <c:min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Summary'!$U$18:$U$21</c:f>
              <c:numCache>
                <c:formatCode>0.000</c:formatCode>
                <c:ptCount val="4"/>
                <c:pt idx="0">
                  <c:v>34.033999999999999</c:v>
                </c:pt>
                <c:pt idx="1">
                  <c:v>32.033000000000001</c:v>
                </c:pt>
                <c:pt idx="2">
                  <c:v>30.927</c:v>
                </c:pt>
                <c:pt idx="3">
                  <c:v>27.286999999999999</c:v>
                </c:pt>
              </c:numCache>
            </c:numRef>
          </c:yVal>
        </c:ser>
        <c:ser>
          <c:idx val="20"/>
          <c:order val="10"/>
          <c:tx>
            <c:strRef>
              <c:f>'Unnormalized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plus>
            <c:min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Summary'!$V$18:$V$21</c:f>
              <c:numCache>
                <c:formatCode>0.000</c:formatCode>
                <c:ptCount val="4"/>
                <c:pt idx="0">
                  <c:v>32.523000000000003</c:v>
                </c:pt>
                <c:pt idx="1">
                  <c:v>29.524000000000001</c:v>
                </c:pt>
                <c:pt idx="2">
                  <c:v>28.907</c:v>
                </c:pt>
                <c:pt idx="3">
                  <c:v>29.666</c:v>
                </c:pt>
              </c:numCache>
            </c:numRef>
          </c:yVal>
        </c:ser>
        <c:dLbls/>
        <c:axId val="72439296"/>
        <c:axId val="72441216"/>
      </c:scatterChart>
      <c:valAx>
        <c:axId val="7243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441216"/>
        <c:crosses val="autoZero"/>
        <c:crossBetween val="midCat"/>
      </c:valAx>
      <c:valAx>
        <c:axId val="724412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(ug/mL)</a:t>
                </a:r>
              </a:p>
            </c:rich>
          </c:tx>
        </c:title>
        <c:numFmt formatCode="General" sourceLinked="0"/>
        <c:majorTickMark val="none"/>
        <c:tickLblPos val="nextTo"/>
        <c:crossAx val="7243929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</a:t>
            </a:r>
            <a:r>
              <a:rPr lang="en-US" baseline="0"/>
              <a:t> Urea: All Data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plus>
            <c:minus>
              <c:numRef>
                <c:f>'Unnormalized Summary'!$B$24:$B$27</c:f>
                <c:numCache>
                  <c:formatCode>General</c:formatCode>
                  <c:ptCount val="4"/>
                  <c:pt idx="0">
                    <c:v>3.9870000000000001</c:v>
                  </c:pt>
                  <c:pt idx="1">
                    <c:v>1.25</c:v>
                  </c:pt>
                  <c:pt idx="2">
                    <c:v>3.7269999999999999</c:v>
                  </c:pt>
                  <c:pt idx="3">
                    <c:v>2.8340000000000001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Summary'!$B$18:$B$21</c:f>
              <c:numCache>
                <c:formatCode>0.000</c:formatCode>
                <c:ptCount val="4"/>
                <c:pt idx="0">
                  <c:v>41.134</c:v>
                </c:pt>
                <c:pt idx="1">
                  <c:v>36.128999999999998</c:v>
                </c:pt>
                <c:pt idx="2">
                  <c:v>38.161999999999999</c:v>
                </c:pt>
                <c:pt idx="3">
                  <c:v>40.182000000000002</c:v>
                </c:pt>
              </c:numCache>
            </c:numRef>
          </c:yVal>
        </c:ser>
        <c:ser>
          <c:idx val="1"/>
          <c:order val="1"/>
          <c:tx>
            <c:strRef>
              <c:f>'Unnormalized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plus>
            <c:minus>
              <c:numRef>
                <c:f>'Unnormalized Summary'!$C$24:$C$27</c:f>
                <c:numCache>
                  <c:formatCode>General</c:formatCode>
                  <c:ptCount val="4"/>
                  <c:pt idx="0">
                    <c:v>1.877</c:v>
                  </c:pt>
                  <c:pt idx="1">
                    <c:v>1.9930000000000001</c:v>
                  </c:pt>
                  <c:pt idx="2">
                    <c:v>0.74199999999999999</c:v>
                  </c:pt>
                  <c:pt idx="3">
                    <c:v>2.6379999999999999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Summary'!$C$18:$C$21</c:f>
              <c:numCache>
                <c:formatCode>0.000</c:formatCode>
                <c:ptCount val="4"/>
                <c:pt idx="0">
                  <c:v>31.701000000000001</c:v>
                </c:pt>
                <c:pt idx="1">
                  <c:v>36.973999999999997</c:v>
                </c:pt>
                <c:pt idx="2">
                  <c:v>33.450000000000003</c:v>
                </c:pt>
                <c:pt idx="3">
                  <c:v>35.731999999999999</c:v>
                </c:pt>
              </c:numCache>
            </c:numRef>
          </c:yVal>
        </c:ser>
        <c:ser>
          <c:idx val="2"/>
          <c:order val="2"/>
          <c:tx>
            <c:strRef>
              <c:f>'Unnormalized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plus>
            <c:minus>
              <c:numRef>
                <c:f>'Unnormalized Summary'!$D$24:$D$27</c:f>
                <c:numCache>
                  <c:formatCode>General</c:formatCode>
                  <c:ptCount val="4"/>
                  <c:pt idx="0">
                    <c:v>6.2969999999999997</c:v>
                  </c:pt>
                  <c:pt idx="1">
                    <c:v>0.70899999999999996</c:v>
                  </c:pt>
                  <c:pt idx="2">
                    <c:v>3.89</c:v>
                  </c:pt>
                  <c:pt idx="3">
                    <c:v>3.3479999999999999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Summary'!$D$18:$D$21</c:f>
              <c:numCache>
                <c:formatCode>0.000</c:formatCode>
                <c:ptCount val="4"/>
                <c:pt idx="0">
                  <c:v>44.258000000000003</c:v>
                </c:pt>
                <c:pt idx="1">
                  <c:v>42.146000000000001</c:v>
                </c:pt>
                <c:pt idx="2">
                  <c:v>44.234000000000002</c:v>
                </c:pt>
                <c:pt idx="3">
                  <c:v>42.12</c:v>
                </c:pt>
              </c:numCache>
            </c:numRef>
          </c:yVal>
        </c:ser>
        <c:ser>
          <c:idx val="3"/>
          <c:order val="3"/>
          <c:tx>
            <c:strRef>
              <c:f>'Unnormalized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plus>
            <c:minus>
              <c:numRef>
                <c:f>'Unnormalized Summary'!$E$24:$E$27</c:f>
                <c:numCache>
                  <c:formatCode>General</c:formatCode>
                  <c:ptCount val="4"/>
                  <c:pt idx="0">
                    <c:v>9.6609999999999996</c:v>
                  </c:pt>
                  <c:pt idx="1">
                    <c:v>2.3540000000000001</c:v>
                  </c:pt>
                  <c:pt idx="2">
                    <c:v>3.7389999999999999</c:v>
                  </c:pt>
                  <c:pt idx="3">
                    <c:v>5.2450000000000001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Summary'!$E$18:$E$21</c:f>
              <c:numCache>
                <c:formatCode>0.000</c:formatCode>
                <c:ptCount val="4"/>
                <c:pt idx="0">
                  <c:v>46.75</c:v>
                </c:pt>
                <c:pt idx="1">
                  <c:v>45.72</c:v>
                </c:pt>
                <c:pt idx="2">
                  <c:v>40.145000000000003</c:v>
                </c:pt>
                <c:pt idx="3">
                  <c:v>41.624000000000002</c:v>
                </c:pt>
              </c:numCache>
            </c:numRef>
          </c:yVal>
        </c:ser>
        <c:ser>
          <c:idx val="4"/>
          <c:order val="4"/>
          <c:tx>
            <c:strRef>
              <c:f>'Unnormalized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plus>
            <c:minus>
              <c:numRef>
                <c:f>'Unnormalized Summary'!$F$24:$F$27</c:f>
                <c:numCache>
                  <c:formatCode>General</c:formatCode>
                  <c:ptCount val="4"/>
                  <c:pt idx="0">
                    <c:v>1.522</c:v>
                  </c:pt>
                  <c:pt idx="1">
                    <c:v>9.1310000000000002</c:v>
                  </c:pt>
                  <c:pt idx="2">
                    <c:v>0.85199999999999998</c:v>
                  </c:pt>
                  <c:pt idx="3">
                    <c:v>3.2549999999999999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Summary'!$F$18:$F$21</c:f>
              <c:numCache>
                <c:formatCode>0.000</c:formatCode>
                <c:ptCount val="4"/>
                <c:pt idx="0">
                  <c:v>38.030999999999999</c:v>
                </c:pt>
                <c:pt idx="1">
                  <c:v>45.506</c:v>
                </c:pt>
                <c:pt idx="2">
                  <c:v>40.552</c:v>
                </c:pt>
                <c:pt idx="3">
                  <c:v>36.82</c:v>
                </c:pt>
              </c:numCache>
            </c:numRef>
          </c:yVal>
        </c:ser>
        <c:ser>
          <c:idx val="5"/>
          <c:order val="5"/>
          <c:tx>
            <c:strRef>
              <c:f>'Unnormalized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plus>
            <c:minus>
              <c:numRef>
                <c:f>'Unnormalized Summary'!$G$24:$G$27</c:f>
                <c:numCache>
                  <c:formatCode>General</c:formatCode>
                  <c:ptCount val="4"/>
                  <c:pt idx="0">
                    <c:v>0.82899999999999996</c:v>
                  </c:pt>
                  <c:pt idx="1">
                    <c:v>2.7229999999999999</c:v>
                  </c:pt>
                  <c:pt idx="2">
                    <c:v>8.6120000000000001</c:v>
                  </c:pt>
                  <c:pt idx="3">
                    <c:v>2.6190000000000002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Summary'!$G$18:$G$21</c:f>
              <c:numCache>
                <c:formatCode>0.000</c:formatCode>
                <c:ptCount val="4"/>
                <c:pt idx="0">
                  <c:v>34.043999999999997</c:v>
                </c:pt>
                <c:pt idx="1">
                  <c:v>39.807000000000002</c:v>
                </c:pt>
                <c:pt idx="2">
                  <c:v>38.302999999999997</c:v>
                </c:pt>
                <c:pt idx="3">
                  <c:v>35.344000000000001</c:v>
                </c:pt>
              </c:numCache>
            </c:numRef>
          </c:yVal>
        </c:ser>
        <c:ser>
          <c:idx val="6"/>
          <c:order val="6"/>
          <c:tx>
            <c:strRef>
              <c:f>'Unnormalized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plus>
            <c:minus>
              <c:numRef>
                <c:f>'Unnormalized Summary'!$H$24:$H$27</c:f>
                <c:numCache>
                  <c:formatCode>General</c:formatCode>
                  <c:ptCount val="4"/>
                  <c:pt idx="0">
                    <c:v>1.9430000000000001</c:v>
                  </c:pt>
                  <c:pt idx="1">
                    <c:v>3.0640000000000001</c:v>
                  </c:pt>
                  <c:pt idx="2">
                    <c:v>1.006</c:v>
                  </c:pt>
                  <c:pt idx="3">
                    <c:v>5.3230000000000004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Summary'!$H$18:$H$21</c:f>
              <c:numCache>
                <c:formatCode>0.000</c:formatCode>
                <c:ptCount val="4"/>
                <c:pt idx="0">
                  <c:v>37.732999999999997</c:v>
                </c:pt>
                <c:pt idx="1">
                  <c:v>48.734000000000002</c:v>
                </c:pt>
                <c:pt idx="2">
                  <c:v>47.265999999999998</c:v>
                </c:pt>
                <c:pt idx="3">
                  <c:v>45.012</c:v>
                </c:pt>
              </c:numCache>
            </c:numRef>
          </c:yVal>
        </c:ser>
        <c:ser>
          <c:idx val="7"/>
          <c:order val="7"/>
          <c:tx>
            <c:strRef>
              <c:f>'Unnormalized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plus>
            <c:minus>
              <c:numRef>
                <c:f>'Unnormalized Summary'!$I$24:$I$27</c:f>
                <c:numCache>
                  <c:formatCode>General</c:formatCode>
                  <c:ptCount val="4"/>
                  <c:pt idx="0">
                    <c:v>1.0660000000000001</c:v>
                  </c:pt>
                  <c:pt idx="1">
                    <c:v>1.6319999999999999</c:v>
                  </c:pt>
                  <c:pt idx="2">
                    <c:v>2.5640000000000001</c:v>
                  </c:pt>
                  <c:pt idx="3">
                    <c:v>3.8860000000000001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Summary'!$I$18:$I$21</c:f>
              <c:numCache>
                <c:formatCode>0.000</c:formatCode>
                <c:ptCount val="4"/>
                <c:pt idx="0">
                  <c:v>38.590000000000003</c:v>
                </c:pt>
                <c:pt idx="1">
                  <c:v>46.749000000000002</c:v>
                </c:pt>
                <c:pt idx="2">
                  <c:v>45.703000000000003</c:v>
                </c:pt>
                <c:pt idx="3">
                  <c:v>45.22</c:v>
                </c:pt>
              </c:numCache>
            </c:numRef>
          </c:yVal>
        </c:ser>
        <c:ser>
          <c:idx val="8"/>
          <c:order val="8"/>
          <c:tx>
            <c:strRef>
              <c:f>'Unnormalized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plus>
            <c:minus>
              <c:numRef>
                <c:f>'Unnormalized Summary'!$J$24:$J$27</c:f>
                <c:numCache>
                  <c:formatCode>General</c:formatCode>
                  <c:ptCount val="4"/>
                  <c:pt idx="0">
                    <c:v>4.9610000000000003</c:v>
                  </c:pt>
                  <c:pt idx="1">
                    <c:v>6.9969999999999999</c:v>
                  </c:pt>
                  <c:pt idx="2">
                    <c:v>4.516</c:v>
                  </c:pt>
                  <c:pt idx="3">
                    <c:v>10.513999999999999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Summary'!$J$18:$J$21</c:f>
              <c:numCache>
                <c:formatCode>0.000</c:formatCode>
                <c:ptCount val="4"/>
                <c:pt idx="0">
                  <c:v>33.777999999999999</c:v>
                </c:pt>
                <c:pt idx="1">
                  <c:v>49.365000000000002</c:v>
                </c:pt>
                <c:pt idx="2">
                  <c:v>45.606999999999999</c:v>
                </c:pt>
                <c:pt idx="3">
                  <c:v>48.527000000000001</c:v>
                </c:pt>
              </c:numCache>
            </c:numRef>
          </c:yVal>
        </c:ser>
        <c:ser>
          <c:idx val="9"/>
          <c:order val="9"/>
          <c:tx>
            <c:strRef>
              <c:f>'Unnormalized Summary'!$K$17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Summary'!$K$24:$K$27</c:f>
                <c:numCache>
                  <c:formatCode>General</c:formatCode>
                  <c:ptCount val="4"/>
                  <c:pt idx="0">
                    <c:v>1.4630000000000001</c:v>
                  </c:pt>
                  <c:pt idx="1">
                    <c:v>7.5949999999999998</c:v>
                  </c:pt>
                  <c:pt idx="2">
                    <c:v>6.109</c:v>
                  </c:pt>
                  <c:pt idx="3">
                    <c:v>8.9640000000000004</c:v>
                  </c:pt>
                </c:numCache>
              </c:numRef>
            </c:plus>
            <c:minus>
              <c:numRef>
                <c:f>'Unnormalized Summary'!$K$24:$K$27</c:f>
                <c:numCache>
                  <c:formatCode>General</c:formatCode>
                  <c:ptCount val="4"/>
                  <c:pt idx="0">
                    <c:v>1.4630000000000001</c:v>
                  </c:pt>
                  <c:pt idx="1">
                    <c:v>7.5949999999999998</c:v>
                  </c:pt>
                  <c:pt idx="2">
                    <c:v>6.109</c:v>
                  </c:pt>
                  <c:pt idx="3">
                    <c:v>8.9640000000000004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Summary'!$K$18:$K$21</c:f>
              <c:numCache>
                <c:formatCode>0.000</c:formatCode>
                <c:ptCount val="4"/>
                <c:pt idx="0">
                  <c:v>18.248999999999999</c:v>
                </c:pt>
                <c:pt idx="1">
                  <c:v>42.277999999999999</c:v>
                </c:pt>
                <c:pt idx="2">
                  <c:v>34.012999999999998</c:v>
                </c:pt>
                <c:pt idx="3">
                  <c:v>37.372</c:v>
                </c:pt>
              </c:numCache>
            </c:numRef>
          </c:yVal>
        </c:ser>
        <c:ser>
          <c:idx val="10"/>
          <c:order val="10"/>
          <c:tx>
            <c:strRef>
              <c:f>'Unnormalized Summary'!$L$17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Summary'!$L$24:$L$27</c:f>
                <c:numCache>
                  <c:formatCode>General</c:formatCode>
                  <c:ptCount val="4"/>
                  <c:pt idx="0">
                    <c:v>4.7949999999999999</c:v>
                  </c:pt>
                  <c:pt idx="1">
                    <c:v>7.2959999999999994</c:v>
                  </c:pt>
                  <c:pt idx="2">
                    <c:v>5.3125</c:v>
                  </c:pt>
                  <c:pt idx="3">
                    <c:v>9.7390000000000008</c:v>
                  </c:pt>
                </c:numCache>
              </c:numRef>
            </c:plus>
            <c:minus>
              <c:numRef>
                <c:f>'Unnormalized Summary'!$L$24:$L$27</c:f>
                <c:numCache>
                  <c:formatCode>General</c:formatCode>
                  <c:ptCount val="4"/>
                  <c:pt idx="0">
                    <c:v>4.7949999999999999</c:v>
                  </c:pt>
                  <c:pt idx="1">
                    <c:v>7.2959999999999994</c:v>
                  </c:pt>
                  <c:pt idx="2">
                    <c:v>5.3125</c:v>
                  </c:pt>
                  <c:pt idx="3">
                    <c:v>9.7390000000000008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Summary'!$L$18:$L$21</c:f>
              <c:numCache>
                <c:formatCode>0.000</c:formatCode>
                <c:ptCount val="4"/>
                <c:pt idx="0">
                  <c:v>35.014000000000003</c:v>
                </c:pt>
                <c:pt idx="1">
                  <c:v>40.743000000000002</c:v>
                </c:pt>
                <c:pt idx="2">
                  <c:v>45.343000000000004</c:v>
                </c:pt>
                <c:pt idx="3">
                  <c:v>45.506999999999998</c:v>
                </c:pt>
              </c:numCache>
            </c:numRef>
          </c:yVal>
        </c:ser>
        <c:ser>
          <c:idx val="11"/>
          <c:order val="11"/>
          <c:tx>
            <c:strRef>
              <c:f>'Unnormalized Summary'!$M$17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Summary'!$M$24:$M$27</c:f>
                <c:numCache>
                  <c:formatCode>General</c:formatCode>
                  <c:ptCount val="4"/>
                  <c:pt idx="0">
                    <c:v>3.8889999999999998</c:v>
                  </c:pt>
                  <c:pt idx="1">
                    <c:v>1.3009999999999999</c:v>
                  </c:pt>
                  <c:pt idx="2">
                    <c:v>3.476</c:v>
                  </c:pt>
                  <c:pt idx="3">
                    <c:v>7.9870000000000001</c:v>
                  </c:pt>
                </c:numCache>
              </c:numRef>
            </c:plus>
            <c:minus>
              <c:numRef>
                <c:f>'Unnormalized Summary'!$M$24:$M$27</c:f>
                <c:numCache>
                  <c:formatCode>General</c:formatCode>
                  <c:ptCount val="4"/>
                  <c:pt idx="0">
                    <c:v>3.8889999999999998</c:v>
                  </c:pt>
                  <c:pt idx="1">
                    <c:v>1.3009999999999999</c:v>
                  </c:pt>
                  <c:pt idx="2">
                    <c:v>3.476</c:v>
                  </c:pt>
                  <c:pt idx="3">
                    <c:v>7.9870000000000001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Summary'!$M$18:$M$21</c:f>
              <c:numCache>
                <c:formatCode>0.000</c:formatCode>
                <c:ptCount val="4"/>
                <c:pt idx="0">
                  <c:v>30.081</c:v>
                </c:pt>
                <c:pt idx="1">
                  <c:v>50.389000000000003</c:v>
                </c:pt>
                <c:pt idx="2">
                  <c:v>49.155000000000001</c:v>
                </c:pt>
                <c:pt idx="3">
                  <c:v>43.993000000000002</c:v>
                </c:pt>
              </c:numCache>
            </c:numRef>
          </c:yVal>
        </c:ser>
        <c:ser>
          <c:idx val="12"/>
          <c:order val="12"/>
          <c:tx>
            <c:strRef>
              <c:f>'Unnormalized Summary'!$N$17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Summary'!$N$24:$N$27</c:f>
                <c:numCache>
                  <c:formatCode>General</c:formatCode>
                  <c:ptCount val="4"/>
                  <c:pt idx="0">
                    <c:v>9.0530000000000008</c:v>
                  </c:pt>
                  <c:pt idx="1">
                    <c:v>4.2984999999999998</c:v>
                  </c:pt>
                  <c:pt idx="2">
                    <c:v>4.3942499999999995</c:v>
                  </c:pt>
                  <c:pt idx="3">
                    <c:v>8.8629999999999995</c:v>
                  </c:pt>
                </c:numCache>
              </c:numRef>
            </c:plus>
            <c:minus>
              <c:numRef>
                <c:f>'Unnormalized Summary'!$N$24:$N$27</c:f>
                <c:numCache>
                  <c:formatCode>General</c:formatCode>
                  <c:ptCount val="4"/>
                  <c:pt idx="0">
                    <c:v>9.0530000000000008</c:v>
                  </c:pt>
                  <c:pt idx="1">
                    <c:v>4.2984999999999998</c:v>
                  </c:pt>
                  <c:pt idx="2">
                    <c:v>4.3942499999999995</c:v>
                  </c:pt>
                  <c:pt idx="3">
                    <c:v>8.8629999999999995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Summary'!$N$18:$N$21</c:f>
              <c:numCache>
                <c:formatCode>0.000</c:formatCode>
                <c:ptCount val="4"/>
                <c:pt idx="0">
                  <c:v>29.068000000000001</c:v>
                </c:pt>
                <c:pt idx="1">
                  <c:v>30.486000000000001</c:v>
                </c:pt>
                <c:pt idx="2">
                  <c:v>30.864000000000001</c:v>
                </c:pt>
                <c:pt idx="3">
                  <c:v>24.736000000000001</c:v>
                </c:pt>
              </c:numCache>
            </c:numRef>
          </c:yVal>
        </c:ser>
        <c:ser>
          <c:idx val="13"/>
          <c:order val="13"/>
          <c:tx>
            <c:strRef>
              <c:f>'Unnormalized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plus>
            <c:minus>
              <c:numRef>
                <c:f>'Unnormalized Summary'!$O$24:$O$27</c:f>
                <c:numCache>
                  <c:formatCode>General</c:formatCode>
                  <c:ptCount val="4"/>
                  <c:pt idx="0">
                    <c:v>2.7719999999999998</c:v>
                  </c:pt>
                  <c:pt idx="1">
                    <c:v>2.79975</c:v>
                  </c:pt>
                  <c:pt idx="2">
                    <c:v>2.952</c:v>
                  </c:pt>
                  <c:pt idx="3">
                    <c:v>1.63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Summary'!$O$18:$O$21</c:f>
              <c:numCache>
                <c:formatCode>0.000</c:formatCode>
                <c:ptCount val="4"/>
                <c:pt idx="0">
                  <c:v>33.320999999999998</c:v>
                </c:pt>
                <c:pt idx="1">
                  <c:v>21.609000000000002</c:v>
                </c:pt>
                <c:pt idx="2">
                  <c:v>28.61</c:v>
                </c:pt>
                <c:pt idx="3">
                  <c:v>28.623999999999999</c:v>
                </c:pt>
              </c:numCache>
            </c:numRef>
          </c:yVal>
        </c:ser>
        <c:ser>
          <c:idx val="14"/>
          <c:order val="14"/>
          <c:tx>
            <c:strRef>
              <c:f>'Unnormalized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plus>
            <c:minus>
              <c:numRef>
                <c:f>'Unnormalized Summary'!$P$24:$P$27</c:f>
                <c:numCache>
                  <c:formatCode>General</c:formatCode>
                  <c:ptCount val="4"/>
                  <c:pt idx="0">
                    <c:v>3.992</c:v>
                  </c:pt>
                  <c:pt idx="1">
                    <c:v>8.7010000000000005</c:v>
                  </c:pt>
                  <c:pt idx="2">
                    <c:v>6.9210000000000003</c:v>
                  </c:pt>
                  <c:pt idx="3">
                    <c:v>0.997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Summary'!$P$18:$P$21</c:f>
              <c:numCache>
                <c:formatCode>0.000</c:formatCode>
                <c:ptCount val="4"/>
                <c:pt idx="0">
                  <c:v>33.917000000000002</c:v>
                </c:pt>
                <c:pt idx="1">
                  <c:v>28.440999999999999</c:v>
                </c:pt>
                <c:pt idx="2">
                  <c:v>29.638999999999999</c:v>
                </c:pt>
                <c:pt idx="3">
                  <c:v>32.598999999999997</c:v>
                </c:pt>
              </c:numCache>
            </c:numRef>
          </c:yVal>
        </c:ser>
        <c:ser>
          <c:idx val="15"/>
          <c:order val="15"/>
          <c:tx>
            <c:strRef>
              <c:f>'Unnormalized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plus>
            <c:minus>
              <c:numRef>
                <c:f>'Unnormalized Summary'!$Q$24:$Q$27</c:f>
                <c:numCache>
                  <c:formatCode>General</c:formatCode>
                  <c:ptCount val="4"/>
                  <c:pt idx="0">
                    <c:v>9.2609999999999992</c:v>
                  </c:pt>
                  <c:pt idx="1">
                    <c:v>1.2090000000000001</c:v>
                  </c:pt>
                  <c:pt idx="2">
                    <c:v>2.4350000000000001</c:v>
                  </c:pt>
                  <c:pt idx="3">
                    <c:v>1.1519999999999999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Summary'!$Q$18:$Q$21</c:f>
              <c:numCache>
                <c:formatCode>0.000</c:formatCode>
                <c:ptCount val="4"/>
                <c:pt idx="0">
                  <c:v>35.121000000000002</c:v>
                </c:pt>
                <c:pt idx="1">
                  <c:v>31.030999999999999</c:v>
                </c:pt>
                <c:pt idx="3">
                  <c:v>31.434000000000001</c:v>
                </c:pt>
              </c:numCache>
            </c:numRef>
          </c:yVal>
        </c:ser>
        <c:ser>
          <c:idx val="16"/>
          <c:order val="16"/>
          <c:tx>
            <c:strRef>
              <c:f>'Unnormalized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plus>
            <c:minus>
              <c:numRef>
                <c:f>'Unnormalized Summary'!$R$24:$R$27</c:f>
                <c:numCache>
                  <c:formatCode>General</c:formatCode>
                  <c:ptCount val="4"/>
                  <c:pt idx="0">
                    <c:v>3.26</c:v>
                  </c:pt>
                  <c:pt idx="1">
                    <c:v>4.492</c:v>
                  </c:pt>
                  <c:pt idx="2">
                    <c:v>3.7050000000000001</c:v>
                  </c:pt>
                  <c:pt idx="3">
                    <c:v>2.5419999999999998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Summary'!$R$18:$R$21</c:f>
              <c:numCache>
                <c:formatCode>0.000</c:formatCode>
                <c:ptCount val="4"/>
                <c:pt idx="0">
                  <c:v>28.585000000000001</c:v>
                </c:pt>
                <c:pt idx="1">
                  <c:v>32.03</c:v>
                </c:pt>
                <c:pt idx="2">
                  <c:v>27.356000000000002</c:v>
                </c:pt>
                <c:pt idx="3">
                  <c:v>30.762</c:v>
                </c:pt>
              </c:numCache>
            </c:numRef>
          </c:yVal>
        </c:ser>
        <c:ser>
          <c:idx val="17"/>
          <c:order val="17"/>
          <c:tx>
            <c:strRef>
              <c:f>'Unnormalized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Summary'!$S$24:$S$27</c:f>
                <c:numCache>
                  <c:formatCode>General</c:formatCode>
                  <c:ptCount val="4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plus>
            <c:minus>
              <c:numRef>
                <c:f>'Unnormalized Summary'!$S$24:$S$28</c:f>
                <c:numCache>
                  <c:formatCode>General</c:formatCode>
                  <c:ptCount val="5"/>
                  <c:pt idx="0">
                    <c:v>5.1909999999999998</c:v>
                  </c:pt>
                  <c:pt idx="1">
                    <c:v>8.5150000000000006</c:v>
                  </c:pt>
                  <c:pt idx="2">
                    <c:v>3.0700000000000003</c:v>
                  </c:pt>
                  <c:pt idx="3">
                    <c:v>1.847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Summary'!$S$18:$S$21</c:f>
              <c:numCache>
                <c:formatCode>0.000</c:formatCode>
                <c:ptCount val="4"/>
                <c:pt idx="0">
                  <c:v>33.962000000000003</c:v>
                </c:pt>
                <c:pt idx="1">
                  <c:v>46.779000000000003</c:v>
                </c:pt>
                <c:pt idx="2">
                  <c:v>40.273000000000003</c:v>
                </c:pt>
                <c:pt idx="3">
                  <c:v>41.457999999999998</c:v>
                </c:pt>
              </c:numCache>
            </c:numRef>
          </c:yVal>
        </c:ser>
        <c:ser>
          <c:idx val="18"/>
          <c:order val="18"/>
          <c:tx>
            <c:strRef>
              <c:f>'Unnormalized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Summary'!$T$24:$T$28</c:f>
                <c:numCache>
                  <c:formatCode>General</c:formatCode>
                  <c:ptCount val="5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plus>
            <c:minus>
              <c:numRef>
                <c:f>'Unnormalized Summary'!$T$24:$T$27</c:f>
                <c:numCache>
                  <c:formatCode>General</c:formatCode>
                  <c:ptCount val="4"/>
                  <c:pt idx="0">
                    <c:v>6.0270000000000001</c:v>
                  </c:pt>
                  <c:pt idx="1">
                    <c:v>5.641</c:v>
                  </c:pt>
                  <c:pt idx="2">
                    <c:v>3.2080000000000002</c:v>
                  </c:pt>
                  <c:pt idx="3">
                    <c:v>2.9089999999999998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Summary'!$T$18:$T$21</c:f>
              <c:numCache>
                <c:formatCode>0.000</c:formatCode>
                <c:ptCount val="4"/>
                <c:pt idx="0">
                  <c:v>28.954999999999998</c:v>
                </c:pt>
                <c:pt idx="1">
                  <c:v>37.023000000000003</c:v>
                </c:pt>
                <c:pt idx="2">
                  <c:v>30.713999999999999</c:v>
                </c:pt>
                <c:pt idx="3">
                  <c:v>30.949000000000002</c:v>
                </c:pt>
              </c:numCache>
            </c:numRef>
          </c:yVal>
        </c:ser>
        <c:ser>
          <c:idx val="19"/>
          <c:order val="19"/>
          <c:tx>
            <c:strRef>
              <c:f>'Unnormalized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plus>
            <c:minus>
              <c:numRef>
                <c:f>'Unnormalized Summary'!$U$24:$U$27</c:f>
                <c:numCache>
                  <c:formatCode>General</c:formatCode>
                  <c:ptCount val="4"/>
                  <c:pt idx="0">
                    <c:v>6.2770000000000001</c:v>
                  </c:pt>
                  <c:pt idx="1">
                    <c:v>2.1349999999999998</c:v>
                  </c:pt>
                  <c:pt idx="2">
                    <c:v>1.278</c:v>
                  </c:pt>
                  <c:pt idx="3">
                    <c:v>2.1480000000000001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Summary'!$U$18:$U$21</c:f>
              <c:numCache>
                <c:formatCode>0.000</c:formatCode>
                <c:ptCount val="4"/>
                <c:pt idx="0">
                  <c:v>34.033999999999999</c:v>
                </c:pt>
                <c:pt idx="1">
                  <c:v>32.033000000000001</c:v>
                </c:pt>
                <c:pt idx="2">
                  <c:v>30.927</c:v>
                </c:pt>
                <c:pt idx="3">
                  <c:v>27.286999999999999</c:v>
                </c:pt>
              </c:numCache>
            </c:numRef>
          </c:yVal>
        </c:ser>
        <c:ser>
          <c:idx val="20"/>
          <c:order val="20"/>
          <c:tx>
            <c:strRef>
              <c:f>'Unnormalized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plus>
            <c:minus>
              <c:numRef>
                <c:f>'Unnormalized Summary'!$V$24:$V$27</c:f>
                <c:numCache>
                  <c:formatCode>General</c:formatCode>
                  <c:ptCount val="4"/>
                  <c:pt idx="0">
                    <c:v>3.78</c:v>
                  </c:pt>
                  <c:pt idx="1">
                    <c:v>2.7719999999999998</c:v>
                  </c:pt>
                  <c:pt idx="2">
                    <c:v>2.4409999999999998</c:v>
                  </c:pt>
                  <c:pt idx="3">
                    <c:v>1.1459999999999999</c:v>
                  </c:pt>
                </c:numCache>
              </c:numRef>
            </c:minus>
          </c:errBars>
          <c:xVal>
            <c:numRef>
              <c:f>'Unnormalized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Summary'!$V$18:$V$21</c:f>
              <c:numCache>
                <c:formatCode>0.000</c:formatCode>
                <c:ptCount val="4"/>
                <c:pt idx="0">
                  <c:v>32.523000000000003</c:v>
                </c:pt>
                <c:pt idx="1">
                  <c:v>29.524000000000001</c:v>
                </c:pt>
                <c:pt idx="2">
                  <c:v>28.907</c:v>
                </c:pt>
                <c:pt idx="3">
                  <c:v>29.666</c:v>
                </c:pt>
              </c:numCache>
            </c:numRef>
          </c:yVal>
        </c:ser>
        <c:dLbls/>
        <c:axId val="72814976"/>
        <c:axId val="72816896"/>
      </c:scatterChart>
      <c:valAx>
        <c:axId val="72814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816896"/>
        <c:crosses val="autoZero"/>
        <c:crossBetween val="midCat"/>
      </c:valAx>
      <c:valAx>
        <c:axId val="72816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(ug/mL)</a:t>
                </a:r>
              </a:p>
            </c:rich>
          </c:tx>
        </c:title>
        <c:numFmt formatCode="General" sourceLinked="0"/>
        <c:majorTickMark val="none"/>
        <c:tickLblPos val="nextTo"/>
        <c:crossAx val="7281497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</a:t>
            </a:r>
            <a:r>
              <a:rPr lang="en-US" sz="1800" b="1" i="0" baseline="0">
                <a:effectLst/>
              </a:rPr>
              <a:t>SG, DG, HEP+rLSECs, and 3DLM</a:t>
            </a:r>
            <a:endParaRPr lang="en-US">
              <a:effectLst/>
            </a:endParaRP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plus>
            <c:min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Summary'!$B$18:$B$21</c:f>
              <c:numCache>
                <c:formatCode>0.000</c:formatCode>
                <c:ptCount val="4"/>
                <c:pt idx="0">
                  <c:v>8.0419805721490558</c:v>
                </c:pt>
                <c:pt idx="1">
                  <c:v>7.1356953394258822</c:v>
                </c:pt>
                <c:pt idx="2">
                  <c:v>7.5780895994157236</c:v>
                </c:pt>
                <c:pt idx="3">
                  <c:v>7.9571258621704004</c:v>
                </c:pt>
              </c:numCache>
            </c:numRef>
          </c:yVal>
        </c:ser>
        <c:ser>
          <c:idx val="1"/>
          <c:order val="1"/>
          <c:tx>
            <c:strRef>
              <c:f>'Normalized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plus>
            <c:min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Summary'!$C$18:$C$21</c:f>
              <c:numCache>
                <c:formatCode>0.000</c:formatCode>
                <c:ptCount val="4"/>
                <c:pt idx="0">
                  <c:v>7.4042144978699689</c:v>
                </c:pt>
                <c:pt idx="1">
                  <c:v>8.6763748764281683</c:v>
                </c:pt>
                <c:pt idx="2">
                  <c:v>7.8309991931657299</c:v>
                </c:pt>
                <c:pt idx="3">
                  <c:v>8.4144025285535733</c:v>
                </c:pt>
              </c:numCache>
            </c:numRef>
          </c:yVal>
        </c:ser>
        <c:ser>
          <c:idx val="2"/>
          <c:order val="2"/>
          <c:tx>
            <c:strRef>
              <c:f>'Normalized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plus>
            <c:min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Summary'!$D$18:$D$21</c:f>
              <c:numCache>
                <c:formatCode>0.000</c:formatCode>
                <c:ptCount val="4"/>
                <c:pt idx="0">
                  <c:v>10.828070734965882</c:v>
                </c:pt>
                <c:pt idx="1">
                  <c:v>10.436035155080528</c:v>
                </c:pt>
                <c:pt idx="2">
                  <c:v>11.062813382067754</c:v>
                </c:pt>
                <c:pt idx="3">
                  <c:v>10.362896571800929</c:v>
                </c:pt>
              </c:numCache>
            </c:numRef>
          </c:yVal>
        </c:ser>
        <c:ser>
          <c:idx val="3"/>
          <c:order val="3"/>
          <c:tx>
            <c:strRef>
              <c:f>'Normalized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plus>
            <c:min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Summary'!$E$18:$E$21</c:f>
              <c:numCache>
                <c:formatCode>0.000</c:formatCode>
                <c:ptCount val="4"/>
                <c:pt idx="0">
                  <c:v>10.939894229542384</c:v>
                </c:pt>
                <c:pt idx="1">
                  <c:v>10.794642539001424</c:v>
                </c:pt>
                <c:pt idx="2">
                  <c:v>9.4398678753300374</c:v>
                </c:pt>
                <c:pt idx="3">
                  <c:v>9.7953188396331345</c:v>
                </c:pt>
              </c:numCache>
            </c:numRef>
          </c:yVal>
        </c:ser>
        <c:ser>
          <c:idx val="4"/>
          <c:order val="4"/>
          <c:tx>
            <c:strRef>
              <c:f>'Normalized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plus>
            <c:min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Summary'!$F$18:$F$21</c:f>
              <c:numCache>
                <c:formatCode>0.000</c:formatCode>
                <c:ptCount val="4"/>
                <c:pt idx="0">
                  <c:v>7.5746629291691177</c:v>
                </c:pt>
                <c:pt idx="1">
                  <c:v>8.9843734922857035</c:v>
                </c:pt>
                <c:pt idx="2">
                  <c:v>8.0838711343197449</c:v>
                </c:pt>
                <c:pt idx="3">
                  <c:v>7.3068504408569694</c:v>
                </c:pt>
              </c:numCache>
            </c:numRef>
          </c:yVal>
        </c:ser>
        <c:ser>
          <c:idx val="5"/>
          <c:order val="5"/>
          <c:tx>
            <c:strRef>
              <c:f>'Normalized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plus>
            <c:min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Summary'!$G$18:$G$21</c:f>
              <c:numCache>
                <c:formatCode>0.000</c:formatCode>
                <c:ptCount val="4"/>
                <c:pt idx="0">
                  <c:v>3.7443543196806459</c:v>
                </c:pt>
                <c:pt idx="1">
                  <c:v>4.3531135973666117</c:v>
                </c:pt>
                <c:pt idx="2">
                  <c:v>4.3212396685752816</c:v>
                </c:pt>
                <c:pt idx="3">
                  <c:v>3.8954771234795484</c:v>
                </c:pt>
              </c:numCache>
            </c:numRef>
          </c:yVal>
        </c:ser>
        <c:ser>
          <c:idx val="6"/>
          <c:order val="6"/>
          <c:tx>
            <c:strRef>
              <c:f>'Normalized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plus>
            <c:min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Summary'!$H$18:$H$21</c:f>
              <c:numCache>
                <c:formatCode>0.000</c:formatCode>
                <c:ptCount val="4"/>
                <c:pt idx="0">
                  <c:v>11.757512869729494</c:v>
                </c:pt>
                <c:pt idx="1">
                  <c:v>15.168111726389975</c:v>
                </c:pt>
                <c:pt idx="2">
                  <c:v>14.661588687740872</c:v>
                </c:pt>
                <c:pt idx="3">
                  <c:v>13.924697863109161</c:v>
                </c:pt>
              </c:numCache>
            </c:numRef>
          </c:yVal>
        </c:ser>
        <c:ser>
          <c:idx val="7"/>
          <c:order val="7"/>
          <c:tx>
            <c:strRef>
              <c:f>'Normalized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plus>
            <c:min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Summary'!$I$18:$I$21</c:f>
              <c:numCache>
                <c:formatCode>0.000</c:formatCode>
                <c:ptCount val="4"/>
                <c:pt idx="0">
                  <c:v>11.362228409283736</c:v>
                </c:pt>
                <c:pt idx="1">
                  <c:v>13.752822326896272</c:v>
                </c:pt>
                <c:pt idx="2">
                  <c:v>13.40361410235605</c:v>
                </c:pt>
                <c:pt idx="3">
                  <c:v>13.238588416761262</c:v>
                </c:pt>
              </c:numCache>
            </c:numRef>
          </c:yVal>
        </c:ser>
        <c:ser>
          <c:idx val="8"/>
          <c:order val="8"/>
          <c:tx>
            <c:strRef>
              <c:f>'Normalized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plus>
            <c:min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Summary'!$J$18:$J$21</c:f>
              <c:numCache>
                <c:formatCode>0.000</c:formatCode>
                <c:ptCount val="4"/>
                <c:pt idx="0">
                  <c:v>10.442473254000843</c:v>
                </c:pt>
                <c:pt idx="1">
                  <c:v>15.470737544649657</c:v>
                </c:pt>
                <c:pt idx="2">
                  <c:v>14.243974294794176</c:v>
                </c:pt>
                <c:pt idx="3">
                  <c:v>14.980581194353734</c:v>
                </c:pt>
              </c:numCache>
            </c:numRef>
          </c:yVal>
        </c:ser>
        <c:dLbls/>
        <c:axId val="72958336"/>
        <c:axId val="72960256"/>
      </c:scatterChart>
      <c:valAx>
        <c:axId val="7295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2960256"/>
        <c:crosses val="autoZero"/>
        <c:crossBetween val="midCat"/>
      </c:valAx>
      <c:valAx>
        <c:axId val="72960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295833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SG, DG, 3DLM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plus>
            <c:min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Summary'!$B$18:$B$21</c:f>
              <c:numCache>
                <c:formatCode>0.000</c:formatCode>
                <c:ptCount val="4"/>
                <c:pt idx="0">
                  <c:v>8.0419805721490558</c:v>
                </c:pt>
                <c:pt idx="1">
                  <c:v>7.1356953394258822</c:v>
                </c:pt>
                <c:pt idx="2">
                  <c:v>7.5780895994157236</c:v>
                </c:pt>
                <c:pt idx="3">
                  <c:v>7.9571258621704004</c:v>
                </c:pt>
              </c:numCache>
            </c:numRef>
          </c:yVal>
        </c:ser>
        <c:ser>
          <c:idx val="1"/>
          <c:order val="1"/>
          <c:tx>
            <c:strRef>
              <c:f>'Normalized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plus>
            <c:min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Summary'!$C$18:$C$21</c:f>
              <c:numCache>
                <c:formatCode>0.000</c:formatCode>
                <c:ptCount val="4"/>
                <c:pt idx="0">
                  <c:v>7.4042144978699689</c:v>
                </c:pt>
                <c:pt idx="1">
                  <c:v>8.6763748764281683</c:v>
                </c:pt>
                <c:pt idx="2">
                  <c:v>7.8309991931657299</c:v>
                </c:pt>
                <c:pt idx="3">
                  <c:v>8.4144025285535733</c:v>
                </c:pt>
              </c:numCache>
            </c:numRef>
          </c:yVal>
        </c:ser>
        <c:ser>
          <c:idx val="5"/>
          <c:order val="2"/>
          <c:tx>
            <c:strRef>
              <c:f>'Normalized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plus>
            <c:min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Summary'!$G$18:$G$21</c:f>
              <c:numCache>
                <c:formatCode>0.000</c:formatCode>
                <c:ptCount val="4"/>
                <c:pt idx="0">
                  <c:v>3.7443543196806459</c:v>
                </c:pt>
                <c:pt idx="1">
                  <c:v>4.3531135973666117</c:v>
                </c:pt>
                <c:pt idx="2">
                  <c:v>4.3212396685752816</c:v>
                </c:pt>
                <c:pt idx="3">
                  <c:v>3.8954771234795484</c:v>
                </c:pt>
              </c:numCache>
            </c:numRef>
          </c:yVal>
        </c:ser>
        <c:ser>
          <c:idx val="6"/>
          <c:order val="3"/>
          <c:tx>
            <c:strRef>
              <c:f>'Normalized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plus>
            <c:min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Summary'!$H$18:$H$21</c:f>
              <c:numCache>
                <c:formatCode>0.000</c:formatCode>
                <c:ptCount val="4"/>
                <c:pt idx="0">
                  <c:v>11.757512869729494</c:v>
                </c:pt>
                <c:pt idx="1">
                  <c:v>15.168111726389975</c:v>
                </c:pt>
                <c:pt idx="2">
                  <c:v>14.661588687740872</c:v>
                </c:pt>
                <c:pt idx="3">
                  <c:v>13.924697863109161</c:v>
                </c:pt>
              </c:numCache>
            </c:numRef>
          </c:yVal>
        </c:ser>
        <c:ser>
          <c:idx val="7"/>
          <c:order val="4"/>
          <c:tx>
            <c:strRef>
              <c:f>'Normalized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plus>
            <c:min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Summary'!$I$18:$I$21</c:f>
              <c:numCache>
                <c:formatCode>0.000</c:formatCode>
                <c:ptCount val="4"/>
                <c:pt idx="0">
                  <c:v>11.362228409283736</c:v>
                </c:pt>
                <c:pt idx="1">
                  <c:v>13.752822326896272</c:v>
                </c:pt>
                <c:pt idx="2">
                  <c:v>13.40361410235605</c:v>
                </c:pt>
                <c:pt idx="3">
                  <c:v>13.238588416761262</c:v>
                </c:pt>
              </c:numCache>
            </c:numRef>
          </c:yVal>
        </c:ser>
        <c:ser>
          <c:idx val="8"/>
          <c:order val="5"/>
          <c:tx>
            <c:strRef>
              <c:f>'Normalized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plus>
            <c:min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Summary'!$J$18:$J$21</c:f>
              <c:numCache>
                <c:formatCode>0.000</c:formatCode>
                <c:ptCount val="4"/>
                <c:pt idx="0">
                  <c:v>10.442473254000843</c:v>
                </c:pt>
                <c:pt idx="1">
                  <c:v>15.470737544649657</c:v>
                </c:pt>
                <c:pt idx="2">
                  <c:v>14.243974294794176</c:v>
                </c:pt>
                <c:pt idx="3">
                  <c:v>14.980581194353734</c:v>
                </c:pt>
              </c:numCache>
            </c:numRef>
          </c:yVal>
        </c:ser>
        <c:ser>
          <c:idx val="9"/>
          <c:order val="6"/>
          <c:tx>
            <c:strRef>
              <c:f>'Normalized Summary'!$K$17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plus>
            <c:min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Summary'!$K$18:$K$21</c:f>
              <c:numCache>
                <c:formatCode>0.000</c:formatCode>
                <c:ptCount val="4"/>
                <c:pt idx="0">
                  <c:v>2.082545059587106</c:v>
                </c:pt>
                <c:pt idx="1">
                  <c:v>4.8112435082403717</c:v>
                </c:pt>
                <c:pt idx="2">
                  <c:v>3.8939848482586368</c:v>
                </c:pt>
                <c:pt idx="3">
                  <c:v>4.280853948841127</c:v>
                </c:pt>
              </c:numCache>
            </c:numRef>
          </c:yVal>
        </c:ser>
        <c:ser>
          <c:idx val="10"/>
          <c:order val="7"/>
          <c:tx>
            <c:strRef>
              <c:f>'Normalized Summary'!$L$17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plus>
            <c:min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Summary'!$L$18:$L$21</c:f>
              <c:numCache>
                <c:formatCode>0.000</c:formatCode>
                <c:ptCount val="4"/>
                <c:pt idx="0">
                  <c:v>11.546693336301574</c:v>
                </c:pt>
                <c:pt idx="1">
                  <c:v>13.701718502397256</c:v>
                </c:pt>
                <c:pt idx="2">
                  <c:v>15.288807831800652</c:v>
                </c:pt>
                <c:pt idx="3">
                  <c:v>15.714661227065525</c:v>
                </c:pt>
              </c:numCache>
            </c:numRef>
          </c:yVal>
        </c:ser>
        <c:ser>
          <c:idx val="11"/>
          <c:order val="8"/>
          <c:tx>
            <c:strRef>
              <c:f>'Normalized Summary'!$M$17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plus>
            <c:min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Summary'!$M$18:$M$21</c:f>
              <c:numCache>
                <c:formatCode>0.000</c:formatCode>
                <c:ptCount val="4"/>
                <c:pt idx="0">
                  <c:v>12.352329299079299</c:v>
                </c:pt>
                <c:pt idx="1">
                  <c:v>20.265649319004691</c:v>
                </c:pt>
                <c:pt idx="2">
                  <c:v>19.584023311500165</c:v>
                </c:pt>
                <c:pt idx="3">
                  <c:v>17.075687848512981</c:v>
                </c:pt>
              </c:numCache>
            </c:numRef>
          </c:yVal>
        </c:ser>
        <c:ser>
          <c:idx val="12"/>
          <c:order val="9"/>
          <c:tx>
            <c:strRef>
              <c:f>'Normalized Summary'!$N$17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plus>
            <c:min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Summary'!$N$18:$N$21</c:f>
              <c:numCache>
                <c:formatCode>0.000</c:formatCode>
                <c:ptCount val="4"/>
                <c:pt idx="0">
                  <c:v>9.6133180320941136</c:v>
                </c:pt>
                <c:pt idx="1">
                  <c:v>10.290885767887671</c:v>
                </c:pt>
                <c:pt idx="2">
                  <c:v>10.316957292855532</c:v>
                </c:pt>
                <c:pt idx="3">
                  <c:v>8.0789695561407573</c:v>
                </c:pt>
              </c:numCache>
            </c:numRef>
          </c:yVal>
        </c:ser>
        <c:dLbls/>
        <c:axId val="73148288"/>
        <c:axId val="73150464"/>
      </c:scatterChart>
      <c:valAx>
        <c:axId val="73148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150464"/>
        <c:crosses val="autoZero"/>
        <c:crossBetween val="midCat"/>
      </c:valAx>
      <c:valAx>
        <c:axId val="73150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314828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</a:t>
            </a:r>
            <a:r>
              <a:rPr lang="en-US" sz="1800" b="1" i="0" baseline="0">
                <a:effectLst/>
              </a:rPr>
              <a:t>SG, DG, and FSLM</a:t>
            </a:r>
            <a:endParaRPr lang="en-US">
              <a:effectLst/>
            </a:endParaRP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plus>
            <c:min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Summary'!$B$18:$B$21</c:f>
              <c:numCache>
                <c:formatCode>0.000</c:formatCode>
                <c:ptCount val="4"/>
                <c:pt idx="0">
                  <c:v>8.0419805721490558</c:v>
                </c:pt>
                <c:pt idx="1">
                  <c:v>7.1356953394258822</c:v>
                </c:pt>
                <c:pt idx="2">
                  <c:v>7.5780895994157236</c:v>
                </c:pt>
                <c:pt idx="3">
                  <c:v>7.9571258621704004</c:v>
                </c:pt>
              </c:numCache>
            </c:numRef>
          </c:yVal>
        </c:ser>
        <c:ser>
          <c:idx val="1"/>
          <c:order val="1"/>
          <c:tx>
            <c:strRef>
              <c:f>'Normalized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plus>
            <c:min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Summary'!$C$18:$C$21</c:f>
              <c:numCache>
                <c:formatCode>0.000</c:formatCode>
                <c:ptCount val="4"/>
                <c:pt idx="0">
                  <c:v>7.4042144978699689</c:v>
                </c:pt>
                <c:pt idx="1">
                  <c:v>8.6763748764281683</c:v>
                </c:pt>
                <c:pt idx="2">
                  <c:v>7.8309991931657299</c:v>
                </c:pt>
                <c:pt idx="3">
                  <c:v>8.4144025285535733</c:v>
                </c:pt>
              </c:numCache>
            </c:numRef>
          </c:yVal>
        </c:ser>
        <c:ser>
          <c:idx val="13"/>
          <c:order val="2"/>
          <c:tx>
            <c:strRef>
              <c:f>'Normalized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plus>
            <c:min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Summary'!$O$18:$O$21</c:f>
              <c:numCache>
                <c:formatCode>0.000</c:formatCode>
                <c:ptCount val="4"/>
                <c:pt idx="0">
                  <c:v>8.6133782598921727</c:v>
                </c:pt>
                <c:pt idx="1">
                  <c:v>5.6879081398330333</c:v>
                </c:pt>
                <c:pt idx="2">
                  <c:v>7.1047655494932469</c:v>
                </c:pt>
                <c:pt idx="3">
                  <c:v>7.1820137244406022</c:v>
                </c:pt>
              </c:numCache>
            </c:numRef>
          </c:yVal>
        </c:ser>
        <c:ser>
          <c:idx val="14"/>
          <c:order val="3"/>
          <c:tx>
            <c:strRef>
              <c:f>'Normalized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plus>
            <c:min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Summary'!$P$18:$P$21</c:f>
              <c:numCache>
                <c:formatCode>0.000</c:formatCode>
                <c:ptCount val="4"/>
                <c:pt idx="0">
                  <c:v>13.138215132914668</c:v>
                </c:pt>
                <c:pt idx="1">
                  <c:v>10.840693654903896</c:v>
                </c:pt>
                <c:pt idx="2">
                  <c:v>11.592805299028029</c:v>
                </c:pt>
                <c:pt idx="3">
                  <c:v>13.050266367098928</c:v>
                </c:pt>
              </c:numCache>
            </c:numRef>
          </c:yVal>
        </c:ser>
        <c:ser>
          <c:idx val="15"/>
          <c:order val="4"/>
          <c:tx>
            <c:strRef>
              <c:f>'Normalized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plus>
            <c:min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Summary'!$Q$18:$Q$21</c:f>
              <c:numCache>
                <c:formatCode>0.000</c:formatCode>
                <c:ptCount val="4"/>
                <c:pt idx="0">
                  <c:v>12.740915566507697</c:v>
                </c:pt>
                <c:pt idx="1">
                  <c:v>10.989250565701354</c:v>
                </c:pt>
                <c:pt idx="3">
                  <c:v>11.20589666776077</c:v>
                </c:pt>
              </c:numCache>
            </c:numRef>
          </c:yVal>
        </c:ser>
        <c:ser>
          <c:idx val="16"/>
          <c:order val="5"/>
          <c:tx>
            <c:strRef>
              <c:f>'Normalized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plus>
            <c:min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Summary'!$R$18:$R$21</c:f>
              <c:numCache>
                <c:formatCode>0.000</c:formatCode>
                <c:ptCount val="4"/>
                <c:pt idx="0">
                  <c:v>8.4494148831524569</c:v>
                </c:pt>
                <c:pt idx="1">
                  <c:v>9.3880831382856691</c:v>
                </c:pt>
                <c:pt idx="2">
                  <c:v>7.8988652631000988</c:v>
                </c:pt>
                <c:pt idx="3">
                  <c:v>8.9666382229719908</c:v>
                </c:pt>
              </c:numCache>
            </c:numRef>
          </c:yVal>
        </c:ser>
        <c:ser>
          <c:idx val="17"/>
          <c:order val="6"/>
          <c:tx>
            <c:strRef>
              <c:f>'Normalized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plus>
            <c:min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Summary'!$S$18:$S$21</c:f>
              <c:numCache>
                <c:formatCode>0.000</c:formatCode>
                <c:ptCount val="4"/>
                <c:pt idx="0">
                  <c:v>5.7002179653822216</c:v>
                </c:pt>
                <c:pt idx="1">
                  <c:v>7.8285829120767545</c:v>
                </c:pt>
                <c:pt idx="2">
                  <c:v>6.696647131681476</c:v>
                </c:pt>
                <c:pt idx="3">
                  <c:v>6.8333451336327213</c:v>
                </c:pt>
              </c:numCache>
            </c:numRef>
          </c:yVal>
        </c:ser>
        <c:ser>
          <c:idx val="18"/>
          <c:order val="7"/>
          <c:tx>
            <c:strRef>
              <c:f>'Normalized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plus>
            <c:min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Summary'!$T$18:$T$21</c:f>
              <c:numCache>
                <c:formatCode>0.000</c:formatCode>
                <c:ptCount val="4"/>
                <c:pt idx="0">
                  <c:v>8.7976489458559772</c:v>
                </c:pt>
                <c:pt idx="1">
                  <c:v>11.008062788653389</c:v>
                </c:pt>
                <c:pt idx="2">
                  <c:v>9.1612275223343023</c:v>
                </c:pt>
                <c:pt idx="3">
                  <c:v>9.3640031161092256</c:v>
                </c:pt>
              </c:numCache>
            </c:numRef>
          </c:yVal>
        </c:ser>
        <c:ser>
          <c:idx val="19"/>
          <c:order val="8"/>
          <c:tx>
            <c:strRef>
              <c:f>'Normalized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plus>
            <c:min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Summary'!$U$18:$U$21</c:f>
              <c:numCache>
                <c:formatCode>0.000</c:formatCode>
                <c:ptCount val="4"/>
                <c:pt idx="0">
                  <c:v>10.311833301718652</c:v>
                </c:pt>
                <c:pt idx="1">
                  <c:v>9.7734635538696342</c:v>
                </c:pt>
                <c:pt idx="2">
                  <c:v>9.3806741935921441</c:v>
                </c:pt>
                <c:pt idx="3">
                  <c:v>8.339979984015498</c:v>
                </c:pt>
              </c:numCache>
            </c:numRef>
          </c:yVal>
        </c:ser>
        <c:ser>
          <c:idx val="20"/>
          <c:order val="9"/>
          <c:tx>
            <c:strRef>
              <c:f>'Normalized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plus>
            <c:min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Summary'!$V$18:$V$21</c:f>
              <c:numCache>
                <c:formatCode>0.000</c:formatCode>
                <c:ptCount val="4"/>
                <c:pt idx="0">
                  <c:v>11.200645379914198</c:v>
                </c:pt>
                <c:pt idx="1">
                  <c:v>10.165980599839004</c:v>
                </c:pt>
                <c:pt idx="2">
                  <c:v>9.8907002239317467</c:v>
                </c:pt>
                <c:pt idx="3">
                  <c:v>10.172011560004464</c:v>
                </c:pt>
              </c:numCache>
            </c:numRef>
          </c:yVal>
        </c:ser>
        <c:dLbls/>
        <c:axId val="73248128"/>
        <c:axId val="73287168"/>
      </c:scatterChart>
      <c:valAx>
        <c:axId val="73248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287168"/>
        <c:crosses val="autoZero"/>
        <c:crossBetween val="midCat"/>
      </c:valAx>
      <c:valAx>
        <c:axId val="732871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324812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FSLM and HEP+rLSECs</a:t>
            </a:r>
            <a:endParaRPr lang="en-US"/>
          </a:p>
        </c:rich>
      </c:tx>
    </c:title>
    <c:plotArea>
      <c:layout/>
      <c:scatterChart>
        <c:scatterStyle val="lineMarker"/>
        <c:ser>
          <c:idx val="2"/>
          <c:order val="0"/>
          <c:tx>
            <c:strRef>
              <c:f>'Normalized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plus>
            <c:min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Summary'!$D$18:$D$21</c:f>
              <c:numCache>
                <c:formatCode>0.000</c:formatCode>
                <c:ptCount val="4"/>
                <c:pt idx="0">
                  <c:v>10.828070734965882</c:v>
                </c:pt>
                <c:pt idx="1">
                  <c:v>10.436035155080528</c:v>
                </c:pt>
                <c:pt idx="2">
                  <c:v>11.062813382067754</c:v>
                </c:pt>
                <c:pt idx="3">
                  <c:v>10.362896571800929</c:v>
                </c:pt>
              </c:numCache>
            </c:numRef>
          </c:yVal>
        </c:ser>
        <c:ser>
          <c:idx val="3"/>
          <c:order val="1"/>
          <c:tx>
            <c:strRef>
              <c:f>'Normalized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plus>
            <c:min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Summary'!$E$18:$E$21</c:f>
              <c:numCache>
                <c:formatCode>0.000</c:formatCode>
                <c:ptCount val="4"/>
                <c:pt idx="0">
                  <c:v>10.939894229542384</c:v>
                </c:pt>
                <c:pt idx="1">
                  <c:v>10.794642539001424</c:v>
                </c:pt>
                <c:pt idx="2">
                  <c:v>9.4398678753300374</c:v>
                </c:pt>
                <c:pt idx="3">
                  <c:v>9.7953188396331345</c:v>
                </c:pt>
              </c:numCache>
            </c:numRef>
          </c:yVal>
        </c:ser>
        <c:ser>
          <c:idx val="4"/>
          <c:order val="2"/>
          <c:tx>
            <c:strRef>
              <c:f>'Normalized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plus>
            <c:min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Summary'!$F$18:$F$21</c:f>
              <c:numCache>
                <c:formatCode>0.000</c:formatCode>
                <c:ptCount val="4"/>
                <c:pt idx="0">
                  <c:v>7.5746629291691177</c:v>
                </c:pt>
                <c:pt idx="1">
                  <c:v>8.9843734922857035</c:v>
                </c:pt>
                <c:pt idx="2">
                  <c:v>8.0838711343197449</c:v>
                </c:pt>
                <c:pt idx="3">
                  <c:v>7.3068504408569694</c:v>
                </c:pt>
              </c:numCache>
            </c:numRef>
          </c:yVal>
        </c:ser>
        <c:ser>
          <c:idx val="13"/>
          <c:order val="3"/>
          <c:tx>
            <c:strRef>
              <c:f>'Normalized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plus>
            <c:min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Summary'!$O$18:$O$21</c:f>
              <c:numCache>
                <c:formatCode>0.000</c:formatCode>
                <c:ptCount val="4"/>
                <c:pt idx="0">
                  <c:v>8.6133782598921727</c:v>
                </c:pt>
                <c:pt idx="1">
                  <c:v>5.6879081398330333</c:v>
                </c:pt>
                <c:pt idx="2">
                  <c:v>7.1047655494932469</c:v>
                </c:pt>
                <c:pt idx="3">
                  <c:v>7.1820137244406022</c:v>
                </c:pt>
              </c:numCache>
            </c:numRef>
          </c:yVal>
        </c:ser>
        <c:ser>
          <c:idx val="14"/>
          <c:order val="4"/>
          <c:tx>
            <c:strRef>
              <c:f>'Normalized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plus>
            <c:min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Summary'!$P$18:$P$21</c:f>
              <c:numCache>
                <c:formatCode>0.000</c:formatCode>
                <c:ptCount val="4"/>
                <c:pt idx="0">
                  <c:v>13.138215132914668</c:v>
                </c:pt>
                <c:pt idx="1">
                  <c:v>10.840693654903896</c:v>
                </c:pt>
                <c:pt idx="2">
                  <c:v>11.592805299028029</c:v>
                </c:pt>
                <c:pt idx="3">
                  <c:v>13.050266367098928</c:v>
                </c:pt>
              </c:numCache>
            </c:numRef>
          </c:yVal>
        </c:ser>
        <c:ser>
          <c:idx val="15"/>
          <c:order val="5"/>
          <c:tx>
            <c:strRef>
              <c:f>'Normalized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plus>
            <c:min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Summary'!$Q$18:$Q$21</c:f>
              <c:numCache>
                <c:formatCode>0.000</c:formatCode>
                <c:ptCount val="4"/>
                <c:pt idx="0">
                  <c:v>12.740915566507697</c:v>
                </c:pt>
                <c:pt idx="1">
                  <c:v>10.989250565701354</c:v>
                </c:pt>
                <c:pt idx="3">
                  <c:v>11.20589666776077</c:v>
                </c:pt>
              </c:numCache>
            </c:numRef>
          </c:yVal>
        </c:ser>
        <c:ser>
          <c:idx val="16"/>
          <c:order val="6"/>
          <c:tx>
            <c:strRef>
              <c:f>'Normalized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plus>
            <c:min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Summary'!$R$18:$R$21</c:f>
              <c:numCache>
                <c:formatCode>0.000</c:formatCode>
                <c:ptCount val="4"/>
                <c:pt idx="0">
                  <c:v>8.4494148831524569</c:v>
                </c:pt>
                <c:pt idx="1">
                  <c:v>9.3880831382856691</c:v>
                </c:pt>
                <c:pt idx="2">
                  <c:v>7.8988652631000988</c:v>
                </c:pt>
                <c:pt idx="3">
                  <c:v>8.9666382229719908</c:v>
                </c:pt>
              </c:numCache>
            </c:numRef>
          </c:yVal>
        </c:ser>
        <c:ser>
          <c:idx val="17"/>
          <c:order val="7"/>
          <c:tx>
            <c:strRef>
              <c:f>'Normalized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plus>
            <c:min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Summary'!$S$18:$S$21</c:f>
              <c:numCache>
                <c:formatCode>0.000</c:formatCode>
                <c:ptCount val="4"/>
                <c:pt idx="0">
                  <c:v>5.7002179653822216</c:v>
                </c:pt>
                <c:pt idx="1">
                  <c:v>7.8285829120767545</c:v>
                </c:pt>
                <c:pt idx="2">
                  <c:v>6.696647131681476</c:v>
                </c:pt>
                <c:pt idx="3">
                  <c:v>6.8333451336327213</c:v>
                </c:pt>
              </c:numCache>
            </c:numRef>
          </c:yVal>
        </c:ser>
        <c:ser>
          <c:idx val="18"/>
          <c:order val="8"/>
          <c:tx>
            <c:strRef>
              <c:f>'Normalized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plus>
            <c:min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Summary'!$T$18:$T$21</c:f>
              <c:numCache>
                <c:formatCode>0.000</c:formatCode>
                <c:ptCount val="4"/>
                <c:pt idx="0">
                  <c:v>8.7976489458559772</c:v>
                </c:pt>
                <c:pt idx="1">
                  <c:v>11.008062788653389</c:v>
                </c:pt>
                <c:pt idx="2">
                  <c:v>9.1612275223343023</c:v>
                </c:pt>
                <c:pt idx="3">
                  <c:v>9.3640031161092256</c:v>
                </c:pt>
              </c:numCache>
            </c:numRef>
          </c:yVal>
        </c:ser>
        <c:ser>
          <c:idx val="19"/>
          <c:order val="9"/>
          <c:tx>
            <c:strRef>
              <c:f>'Normalized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plus>
            <c:min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Summary'!$U$18:$U$21</c:f>
              <c:numCache>
                <c:formatCode>0.000</c:formatCode>
                <c:ptCount val="4"/>
                <c:pt idx="0">
                  <c:v>10.311833301718652</c:v>
                </c:pt>
                <c:pt idx="1">
                  <c:v>9.7734635538696342</c:v>
                </c:pt>
                <c:pt idx="2">
                  <c:v>9.3806741935921441</c:v>
                </c:pt>
                <c:pt idx="3">
                  <c:v>8.339979984015498</c:v>
                </c:pt>
              </c:numCache>
            </c:numRef>
          </c:yVal>
        </c:ser>
        <c:ser>
          <c:idx val="20"/>
          <c:order val="10"/>
          <c:tx>
            <c:strRef>
              <c:f>'Normalized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plus>
            <c:min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Summary'!$V$18:$V$21</c:f>
              <c:numCache>
                <c:formatCode>0.000</c:formatCode>
                <c:ptCount val="4"/>
                <c:pt idx="0">
                  <c:v>11.200645379914198</c:v>
                </c:pt>
                <c:pt idx="1">
                  <c:v>10.165980599839004</c:v>
                </c:pt>
                <c:pt idx="2">
                  <c:v>9.8907002239317467</c:v>
                </c:pt>
                <c:pt idx="3">
                  <c:v>10.172011560004464</c:v>
                </c:pt>
              </c:numCache>
            </c:numRef>
          </c:yVal>
        </c:ser>
        <c:dLbls/>
        <c:axId val="73348608"/>
        <c:axId val="73350528"/>
      </c:scatterChart>
      <c:valAx>
        <c:axId val="7334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350528"/>
        <c:crosses val="autoZero"/>
        <c:crossBetween val="midCat"/>
      </c:valAx>
      <c:valAx>
        <c:axId val="73350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334860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All Data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Summary'!$B$17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plus>
            <c:minus>
              <c:numRef>
                <c:f>'Normalized Summary'!$B$24:$B$27</c:f>
                <c:numCache>
                  <c:formatCode>General</c:formatCode>
                  <c:ptCount val="4"/>
                  <c:pt idx="0">
                    <c:v>0.4795079186781484</c:v>
                  </c:pt>
                  <c:pt idx="1">
                    <c:v>1.1726346287683056</c:v>
                  </c:pt>
                  <c:pt idx="2">
                    <c:v>1.7120526704428256</c:v>
                  </c:pt>
                  <c:pt idx="3">
                    <c:v>1.5849408002133873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Summary'!$B$18:$B$21</c:f>
              <c:numCache>
                <c:formatCode>0.000</c:formatCode>
                <c:ptCount val="4"/>
                <c:pt idx="0">
                  <c:v>8.0419805721490558</c:v>
                </c:pt>
                <c:pt idx="1">
                  <c:v>7.1356953394258822</c:v>
                </c:pt>
                <c:pt idx="2">
                  <c:v>7.5780895994157236</c:v>
                </c:pt>
                <c:pt idx="3">
                  <c:v>7.9571258621704004</c:v>
                </c:pt>
              </c:numCache>
            </c:numRef>
          </c:yVal>
        </c:ser>
        <c:ser>
          <c:idx val="1"/>
          <c:order val="1"/>
          <c:tx>
            <c:strRef>
              <c:f>'Normalized Summary'!$C$17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plus>
            <c:minus>
              <c:numRef>
                <c:f>'Normalized Summary'!$C$24:$C$27</c:f>
                <c:numCache>
                  <c:formatCode>General</c:formatCode>
                  <c:ptCount val="4"/>
                  <c:pt idx="0">
                    <c:v>0.26675616265158736</c:v>
                  </c:pt>
                  <c:pt idx="1">
                    <c:v>1.0764667985100107</c:v>
                  </c:pt>
                  <c:pt idx="2">
                    <c:v>0.56793956128170797</c:v>
                  </c:pt>
                  <c:pt idx="3">
                    <c:v>1.4219199472136517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Summary'!$C$18:$C$21</c:f>
              <c:numCache>
                <c:formatCode>0.000</c:formatCode>
                <c:ptCount val="4"/>
                <c:pt idx="0">
                  <c:v>7.4042144978699689</c:v>
                </c:pt>
                <c:pt idx="1">
                  <c:v>8.6763748764281683</c:v>
                </c:pt>
                <c:pt idx="2">
                  <c:v>7.8309991931657299</c:v>
                </c:pt>
                <c:pt idx="3">
                  <c:v>8.4144025285535733</c:v>
                </c:pt>
              </c:numCache>
            </c:numRef>
          </c:yVal>
        </c:ser>
        <c:ser>
          <c:idx val="2"/>
          <c:order val="2"/>
          <c:tx>
            <c:strRef>
              <c:f>'Normalized Summary'!$D$17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plus>
            <c:minus>
              <c:numRef>
                <c:f>'Normalized Summary'!$D$24:$D$27</c:f>
                <c:numCache>
                  <c:formatCode>General</c:formatCode>
                  <c:ptCount val="4"/>
                  <c:pt idx="0">
                    <c:v>0.66740036251727253</c:v>
                  </c:pt>
                  <c:pt idx="1">
                    <c:v>1.481606161763255</c:v>
                  </c:pt>
                  <c:pt idx="2">
                    <c:v>2.654154123429378</c:v>
                  </c:pt>
                  <c:pt idx="3">
                    <c:v>0.8911485657776953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Summary'!$D$18:$D$21</c:f>
              <c:numCache>
                <c:formatCode>0.000</c:formatCode>
                <c:ptCount val="4"/>
                <c:pt idx="0">
                  <c:v>10.828070734965882</c:v>
                </c:pt>
                <c:pt idx="1">
                  <c:v>10.436035155080528</c:v>
                </c:pt>
                <c:pt idx="2">
                  <c:v>11.062813382067754</c:v>
                </c:pt>
                <c:pt idx="3">
                  <c:v>10.362896571800929</c:v>
                </c:pt>
              </c:numCache>
            </c:numRef>
          </c:yVal>
        </c:ser>
        <c:ser>
          <c:idx val="3"/>
          <c:order val="3"/>
          <c:tx>
            <c:strRef>
              <c:f>'Normalized Summary'!$E$17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plus>
            <c:minus>
              <c:numRef>
                <c:f>'Normalized Summary'!$E$24:$E$27</c:f>
                <c:numCache>
                  <c:formatCode>General</c:formatCode>
                  <c:ptCount val="4"/>
                  <c:pt idx="0">
                    <c:v>1.9087666942530555</c:v>
                  </c:pt>
                  <c:pt idx="1">
                    <c:v>1.6459045934498813</c:v>
                  </c:pt>
                  <c:pt idx="2">
                    <c:v>1.207497751856861</c:v>
                  </c:pt>
                  <c:pt idx="3">
                    <c:v>1.518226611551194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Summary'!$E$18:$E$21</c:f>
              <c:numCache>
                <c:formatCode>0.000</c:formatCode>
                <c:ptCount val="4"/>
                <c:pt idx="0">
                  <c:v>10.939894229542384</c:v>
                </c:pt>
                <c:pt idx="1">
                  <c:v>10.794642539001424</c:v>
                </c:pt>
                <c:pt idx="2">
                  <c:v>9.4398678753300374</c:v>
                </c:pt>
                <c:pt idx="3">
                  <c:v>9.7953188396331345</c:v>
                </c:pt>
              </c:numCache>
            </c:numRef>
          </c:yVal>
        </c:ser>
        <c:ser>
          <c:idx val="4"/>
          <c:order val="4"/>
          <c:tx>
            <c:strRef>
              <c:f>'Normalized Summary'!$F$17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plus>
            <c:minus>
              <c:numRef>
                <c:f>'Normalized Summary'!$F$24:$F$27</c:f>
                <c:numCache>
                  <c:formatCode>General</c:formatCode>
                  <c:ptCount val="4"/>
                  <c:pt idx="0">
                    <c:v>0.59198063311933213</c:v>
                  </c:pt>
                  <c:pt idx="1">
                    <c:v>1.1960542856204279</c:v>
                  </c:pt>
                  <c:pt idx="2">
                    <c:v>0.70939410464700925</c:v>
                  </c:pt>
                  <c:pt idx="3">
                    <c:v>0.27701769258549713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Summary'!$F$18:$F$21</c:f>
              <c:numCache>
                <c:formatCode>0.000</c:formatCode>
                <c:ptCount val="4"/>
                <c:pt idx="0">
                  <c:v>7.5746629291691177</c:v>
                </c:pt>
                <c:pt idx="1">
                  <c:v>8.9843734922857035</c:v>
                </c:pt>
                <c:pt idx="2">
                  <c:v>8.0838711343197449</c:v>
                </c:pt>
                <c:pt idx="3">
                  <c:v>7.3068504408569694</c:v>
                </c:pt>
              </c:numCache>
            </c:numRef>
          </c:yVal>
        </c:ser>
        <c:ser>
          <c:idx val="5"/>
          <c:order val="5"/>
          <c:tx>
            <c:strRef>
              <c:f>'Normalized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plus>
            <c:min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Summary'!$G$18:$G$21</c:f>
              <c:numCache>
                <c:formatCode>0.000</c:formatCode>
                <c:ptCount val="4"/>
                <c:pt idx="0">
                  <c:v>3.7443543196806459</c:v>
                </c:pt>
                <c:pt idx="1">
                  <c:v>4.3531135973666117</c:v>
                </c:pt>
                <c:pt idx="2">
                  <c:v>4.3212396685752816</c:v>
                </c:pt>
                <c:pt idx="3">
                  <c:v>3.8954771234795484</c:v>
                </c:pt>
              </c:numCache>
            </c:numRef>
          </c:yVal>
        </c:ser>
        <c:ser>
          <c:idx val="6"/>
          <c:order val="6"/>
          <c:tx>
            <c:strRef>
              <c:f>'Normalized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plus>
            <c:min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Summary'!$H$18:$H$21</c:f>
              <c:numCache>
                <c:formatCode>0.000</c:formatCode>
                <c:ptCount val="4"/>
                <c:pt idx="0">
                  <c:v>11.757512869729494</c:v>
                </c:pt>
                <c:pt idx="1">
                  <c:v>15.168111726389975</c:v>
                </c:pt>
                <c:pt idx="2">
                  <c:v>14.661588687740872</c:v>
                </c:pt>
                <c:pt idx="3">
                  <c:v>13.924697863109161</c:v>
                </c:pt>
              </c:numCache>
            </c:numRef>
          </c:yVal>
        </c:ser>
        <c:ser>
          <c:idx val="7"/>
          <c:order val="7"/>
          <c:tx>
            <c:strRef>
              <c:f>'Normalized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plus>
            <c:min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Summary'!$I$18:$I$21</c:f>
              <c:numCache>
                <c:formatCode>0.000</c:formatCode>
                <c:ptCount val="4"/>
                <c:pt idx="0">
                  <c:v>11.362228409283736</c:v>
                </c:pt>
                <c:pt idx="1">
                  <c:v>13.752822326896272</c:v>
                </c:pt>
                <c:pt idx="2">
                  <c:v>13.40361410235605</c:v>
                </c:pt>
                <c:pt idx="3">
                  <c:v>13.238588416761262</c:v>
                </c:pt>
              </c:numCache>
            </c:numRef>
          </c:yVal>
        </c:ser>
        <c:ser>
          <c:idx val="8"/>
          <c:order val="8"/>
          <c:tx>
            <c:strRef>
              <c:f>'Normalized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plus>
            <c:min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Summary'!$J$18:$J$21</c:f>
              <c:numCache>
                <c:formatCode>0.000</c:formatCode>
                <c:ptCount val="4"/>
                <c:pt idx="0">
                  <c:v>10.442473254000843</c:v>
                </c:pt>
                <c:pt idx="1">
                  <c:v>15.470737544649657</c:v>
                </c:pt>
                <c:pt idx="2">
                  <c:v>14.243974294794176</c:v>
                </c:pt>
                <c:pt idx="3">
                  <c:v>14.980581194353734</c:v>
                </c:pt>
              </c:numCache>
            </c:numRef>
          </c:yVal>
        </c:ser>
        <c:ser>
          <c:idx val="9"/>
          <c:order val="9"/>
          <c:tx>
            <c:strRef>
              <c:f>'Normalized Summary'!$K$17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plus>
            <c:min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Summary'!$K$18:$K$21</c:f>
              <c:numCache>
                <c:formatCode>0.000</c:formatCode>
                <c:ptCount val="4"/>
                <c:pt idx="0">
                  <c:v>2.082545059587106</c:v>
                </c:pt>
                <c:pt idx="1">
                  <c:v>4.8112435082403717</c:v>
                </c:pt>
                <c:pt idx="2">
                  <c:v>3.8939848482586368</c:v>
                </c:pt>
                <c:pt idx="3">
                  <c:v>4.280853948841127</c:v>
                </c:pt>
              </c:numCache>
            </c:numRef>
          </c:yVal>
        </c:ser>
        <c:ser>
          <c:idx val="10"/>
          <c:order val="10"/>
          <c:tx>
            <c:strRef>
              <c:f>'Normalized Summary'!$L$17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plus>
            <c:min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Summary'!$L$18:$L$21</c:f>
              <c:numCache>
                <c:formatCode>0.000</c:formatCode>
                <c:ptCount val="4"/>
                <c:pt idx="0">
                  <c:v>11.546693336301574</c:v>
                </c:pt>
                <c:pt idx="1">
                  <c:v>13.701718502397256</c:v>
                </c:pt>
                <c:pt idx="2">
                  <c:v>15.288807831800652</c:v>
                </c:pt>
                <c:pt idx="3">
                  <c:v>15.714661227065525</c:v>
                </c:pt>
              </c:numCache>
            </c:numRef>
          </c:yVal>
        </c:ser>
        <c:ser>
          <c:idx val="11"/>
          <c:order val="11"/>
          <c:tx>
            <c:strRef>
              <c:f>'Normalized Summary'!$M$17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plus>
            <c:min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Summary'!$M$18:$M$21</c:f>
              <c:numCache>
                <c:formatCode>0.000</c:formatCode>
                <c:ptCount val="4"/>
                <c:pt idx="0">
                  <c:v>12.352329299079299</c:v>
                </c:pt>
                <c:pt idx="1">
                  <c:v>20.265649319004691</c:v>
                </c:pt>
                <c:pt idx="2">
                  <c:v>19.584023311500165</c:v>
                </c:pt>
                <c:pt idx="3">
                  <c:v>17.075687848512981</c:v>
                </c:pt>
              </c:numCache>
            </c:numRef>
          </c:yVal>
        </c:ser>
        <c:ser>
          <c:idx val="12"/>
          <c:order val="12"/>
          <c:tx>
            <c:strRef>
              <c:f>'Normalized Summary'!$N$17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plus>
            <c:min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Summary'!$N$18:$N$21</c:f>
              <c:numCache>
                <c:formatCode>0.000</c:formatCode>
                <c:ptCount val="4"/>
                <c:pt idx="0">
                  <c:v>9.6133180320941136</c:v>
                </c:pt>
                <c:pt idx="1">
                  <c:v>10.290885767887671</c:v>
                </c:pt>
                <c:pt idx="2">
                  <c:v>10.316957292855532</c:v>
                </c:pt>
                <c:pt idx="3">
                  <c:v>8.0789695561407573</c:v>
                </c:pt>
              </c:numCache>
            </c:numRef>
          </c:yVal>
        </c:ser>
        <c:ser>
          <c:idx val="13"/>
          <c:order val="13"/>
          <c:tx>
            <c:strRef>
              <c:f>'Normalized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plus>
            <c:min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Summary'!$O$18:$O$21</c:f>
              <c:numCache>
                <c:formatCode>0.000</c:formatCode>
                <c:ptCount val="4"/>
                <c:pt idx="0">
                  <c:v>8.6133782598921727</c:v>
                </c:pt>
                <c:pt idx="1">
                  <c:v>5.6879081398330333</c:v>
                </c:pt>
                <c:pt idx="2">
                  <c:v>7.1047655494932469</c:v>
                </c:pt>
                <c:pt idx="3">
                  <c:v>7.1820137244406022</c:v>
                </c:pt>
              </c:numCache>
            </c:numRef>
          </c:yVal>
        </c:ser>
        <c:ser>
          <c:idx val="14"/>
          <c:order val="14"/>
          <c:tx>
            <c:strRef>
              <c:f>'Normalized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plus>
            <c:min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Summary'!$P$18:$P$21</c:f>
              <c:numCache>
                <c:formatCode>0.000</c:formatCode>
                <c:ptCount val="4"/>
                <c:pt idx="0">
                  <c:v>13.138215132914668</c:v>
                </c:pt>
                <c:pt idx="1">
                  <c:v>10.840693654903896</c:v>
                </c:pt>
                <c:pt idx="2">
                  <c:v>11.592805299028029</c:v>
                </c:pt>
                <c:pt idx="3">
                  <c:v>13.050266367098928</c:v>
                </c:pt>
              </c:numCache>
            </c:numRef>
          </c:yVal>
        </c:ser>
        <c:ser>
          <c:idx val="15"/>
          <c:order val="15"/>
          <c:tx>
            <c:strRef>
              <c:f>'Normalized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plus>
            <c:min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Summary'!$Q$18:$Q$21</c:f>
              <c:numCache>
                <c:formatCode>0.000</c:formatCode>
                <c:ptCount val="4"/>
                <c:pt idx="0">
                  <c:v>12.740915566507697</c:v>
                </c:pt>
                <c:pt idx="1">
                  <c:v>10.989250565701354</c:v>
                </c:pt>
                <c:pt idx="3">
                  <c:v>11.20589666776077</c:v>
                </c:pt>
              </c:numCache>
            </c:numRef>
          </c:yVal>
        </c:ser>
        <c:ser>
          <c:idx val="16"/>
          <c:order val="16"/>
          <c:tx>
            <c:strRef>
              <c:f>'Normalized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plus>
            <c:min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Summary'!$R$18:$R$21</c:f>
              <c:numCache>
                <c:formatCode>0.000</c:formatCode>
                <c:ptCount val="4"/>
                <c:pt idx="0">
                  <c:v>8.4494148831524569</c:v>
                </c:pt>
                <c:pt idx="1">
                  <c:v>9.3880831382856691</c:v>
                </c:pt>
                <c:pt idx="2">
                  <c:v>7.8988652631000988</c:v>
                </c:pt>
                <c:pt idx="3">
                  <c:v>8.9666382229719908</c:v>
                </c:pt>
              </c:numCache>
            </c:numRef>
          </c:yVal>
        </c:ser>
        <c:ser>
          <c:idx val="17"/>
          <c:order val="17"/>
          <c:tx>
            <c:strRef>
              <c:f>'Normalized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plus>
            <c:min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Summary'!$S$18:$S$21</c:f>
              <c:numCache>
                <c:formatCode>0.000</c:formatCode>
                <c:ptCount val="4"/>
                <c:pt idx="0">
                  <c:v>5.7002179653822216</c:v>
                </c:pt>
                <c:pt idx="1">
                  <c:v>7.8285829120767545</c:v>
                </c:pt>
                <c:pt idx="2">
                  <c:v>6.696647131681476</c:v>
                </c:pt>
                <c:pt idx="3">
                  <c:v>6.8333451336327213</c:v>
                </c:pt>
              </c:numCache>
            </c:numRef>
          </c:yVal>
        </c:ser>
        <c:ser>
          <c:idx val="18"/>
          <c:order val="18"/>
          <c:tx>
            <c:strRef>
              <c:f>'Normalized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plus>
            <c:min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Summary'!$T$18:$T$21</c:f>
              <c:numCache>
                <c:formatCode>0.000</c:formatCode>
                <c:ptCount val="4"/>
                <c:pt idx="0">
                  <c:v>8.7976489458559772</c:v>
                </c:pt>
                <c:pt idx="1">
                  <c:v>11.008062788653389</c:v>
                </c:pt>
                <c:pt idx="2">
                  <c:v>9.1612275223343023</c:v>
                </c:pt>
                <c:pt idx="3">
                  <c:v>9.3640031161092256</c:v>
                </c:pt>
              </c:numCache>
            </c:numRef>
          </c:yVal>
        </c:ser>
        <c:ser>
          <c:idx val="19"/>
          <c:order val="19"/>
          <c:tx>
            <c:strRef>
              <c:f>'Normalized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plus>
            <c:min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Summary'!$U$18:$U$21</c:f>
              <c:numCache>
                <c:formatCode>0.000</c:formatCode>
                <c:ptCount val="4"/>
                <c:pt idx="0">
                  <c:v>10.311833301718652</c:v>
                </c:pt>
                <c:pt idx="1">
                  <c:v>9.7734635538696342</c:v>
                </c:pt>
                <c:pt idx="2">
                  <c:v>9.3806741935921441</c:v>
                </c:pt>
                <c:pt idx="3">
                  <c:v>8.339979984015498</c:v>
                </c:pt>
              </c:numCache>
            </c:numRef>
          </c:yVal>
        </c:ser>
        <c:ser>
          <c:idx val="20"/>
          <c:order val="20"/>
          <c:tx>
            <c:strRef>
              <c:f>'Normalized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plus>
            <c:min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Summary'!$V$18:$V$21</c:f>
              <c:numCache>
                <c:formatCode>0.000</c:formatCode>
                <c:ptCount val="4"/>
                <c:pt idx="0">
                  <c:v>11.200645379914198</c:v>
                </c:pt>
                <c:pt idx="1">
                  <c:v>10.165980599839004</c:v>
                </c:pt>
                <c:pt idx="2">
                  <c:v>9.8907002239317467</c:v>
                </c:pt>
                <c:pt idx="3">
                  <c:v>10.172011560004464</c:v>
                </c:pt>
              </c:numCache>
            </c:numRef>
          </c:yVal>
        </c:ser>
        <c:dLbls/>
        <c:axId val="73650560"/>
        <c:axId val="73652480"/>
      </c:scatterChart>
      <c:valAx>
        <c:axId val="73650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652480"/>
        <c:crosses val="autoZero"/>
        <c:crossBetween val="midCat"/>
      </c:valAx>
      <c:valAx>
        <c:axId val="73652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3650560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5061881371411601"/>
          <c:y val="4.13943355119826E-2"/>
          <c:w val="0.83752931157899912"/>
          <c:h val="0.639238274563506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errBars>
            <c:errBarType val="both"/>
            <c:errValType val="cust"/>
            <c:plus>
              <c:numRef>
                <c:f>'Fold Urea (2)'!$B$11:$K$11</c:f>
                <c:numCache>
                  <c:formatCode>General</c:formatCode>
                  <c:ptCount val="10"/>
                  <c:pt idx="0">
                    <c:v>0.20791803851583496</c:v>
                  </c:pt>
                  <c:pt idx="1">
                    <c:v>0.17278427722945197</c:v>
                  </c:pt>
                  <c:pt idx="2">
                    <c:v>0.28760358597589802</c:v>
                  </c:pt>
                  <c:pt idx="3">
                    <c:v>0.26302661033221175</c:v>
                  </c:pt>
                  <c:pt idx="4">
                    <c:v>0.14201468630167127</c:v>
                  </c:pt>
                  <c:pt idx="5">
                    <c:v>0.2025206483169415</c:v>
                  </c:pt>
                  <c:pt idx="6">
                    <c:v>0.37268652363485455</c:v>
                  </c:pt>
                  <c:pt idx="7">
                    <c:v>0.35230143122830238</c:v>
                  </c:pt>
                  <c:pt idx="8">
                    <c:v>0.26318635297718318</c:v>
                  </c:pt>
                  <c:pt idx="9">
                    <c:v>0.17152652103526969</c:v>
                  </c:pt>
                </c:numCache>
              </c:numRef>
            </c:plus>
            <c:minus>
              <c:numRef>
                <c:f>'Fold Urea (2)'!$B$11:$K$11</c:f>
                <c:numCache>
                  <c:formatCode>General</c:formatCode>
                  <c:ptCount val="10"/>
                  <c:pt idx="0">
                    <c:v>0.20791803851583496</c:v>
                  </c:pt>
                  <c:pt idx="1">
                    <c:v>0.17278427722945197</c:v>
                  </c:pt>
                  <c:pt idx="2">
                    <c:v>0.28760358597589802</c:v>
                  </c:pt>
                  <c:pt idx="3">
                    <c:v>0.26302661033221175</c:v>
                  </c:pt>
                  <c:pt idx="4">
                    <c:v>0.14201468630167127</c:v>
                  </c:pt>
                  <c:pt idx="5">
                    <c:v>0.2025206483169415</c:v>
                  </c:pt>
                  <c:pt idx="6">
                    <c:v>0.37268652363485455</c:v>
                  </c:pt>
                  <c:pt idx="7">
                    <c:v>0.35230143122830238</c:v>
                  </c:pt>
                  <c:pt idx="8">
                    <c:v>0.26318635297718318</c:v>
                  </c:pt>
                  <c:pt idx="9">
                    <c:v>0.17152652103526969</c:v>
                  </c:pt>
                </c:numCache>
              </c:numRef>
            </c:minus>
          </c:errBars>
          <c:cat>
            <c:strRef>
              <c:f>'Fold Urea (2)'!$B$1:$K$1</c:f>
              <c:strCache>
                <c:ptCount val="10"/>
                <c:pt idx="0">
                  <c:v>SG</c:v>
                </c:pt>
                <c:pt idx="1">
                  <c:v>DG</c:v>
                </c:pt>
                <c:pt idx="2">
                  <c:v>HEP+12.5BL</c:v>
                </c:pt>
                <c:pt idx="3">
                  <c:v>HEP+12.5BL+12.5k</c:v>
                </c:pt>
                <c:pt idx="4">
                  <c:v>HEP+12.5BL+25k</c:v>
                </c:pt>
                <c:pt idx="5">
                  <c:v>HEP+12.5BL+100k</c:v>
                </c:pt>
                <c:pt idx="6">
                  <c:v>HEP+15BL</c:v>
                </c:pt>
                <c:pt idx="7">
                  <c:v>HEP+15BL+12.5k</c:v>
                </c:pt>
                <c:pt idx="8">
                  <c:v>HEP+15BL+25k</c:v>
                </c:pt>
                <c:pt idx="9">
                  <c:v>HEP+15BL+100k</c:v>
                </c:pt>
              </c:strCache>
            </c:strRef>
          </c:cat>
          <c:val>
            <c:numRef>
              <c:f>'Fold Urea (2)'!$B$4:$K$4</c:f>
              <c:numCache>
                <c:formatCode>0.000</c:formatCode>
                <c:ptCount val="10"/>
                <c:pt idx="0">
                  <c:v>0.98944853084170292</c:v>
                </c:pt>
                <c:pt idx="1">
                  <c:v>1.1364341931172055</c:v>
                </c:pt>
                <c:pt idx="2">
                  <c:v>0.83382077365432117</c:v>
                </c:pt>
                <c:pt idx="3">
                  <c:v>0.99330588174070877</c:v>
                </c:pt>
                <c:pt idx="4">
                  <c:v>0.87952051869945191</c:v>
                </c:pt>
                <c:pt idx="5">
                  <c:v>1.061214101446343</c:v>
                </c:pt>
                <c:pt idx="6">
                  <c:v>1.1987866385341843</c:v>
                </c:pt>
                <c:pt idx="7">
                  <c:v>1.0643756273680394</c:v>
                </c:pt>
                <c:pt idx="8">
                  <c:v>0.80877761887650867</c:v>
                </c:pt>
                <c:pt idx="9">
                  <c:v>0.90816298659411587</c:v>
                </c:pt>
              </c:numCache>
            </c:numRef>
          </c:val>
        </c:ser>
        <c:dLbls/>
        <c:gapWidth val="500"/>
        <c:axId val="70523136"/>
        <c:axId val="70561792"/>
      </c:barChart>
      <c:catAx>
        <c:axId val="70523136"/>
        <c:scaling>
          <c:orientation val="minMax"/>
        </c:scaling>
        <c:axPos val="b"/>
        <c:numFmt formatCode="General" sourceLinked="1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61792"/>
        <c:crosses val="autoZero"/>
        <c:auto val="1"/>
        <c:lblAlgn val="ctr"/>
        <c:lblOffset val="100"/>
        <c:tickLblSkip val="1"/>
        <c:tickMarkSkip val="1"/>
      </c:catAx>
      <c:valAx>
        <c:axId val="705617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Fold Change in Urea Production </a:t>
                </a:r>
              </a:p>
            </c:rich>
          </c:tx>
          <c:layout>
            <c:manualLayout>
              <c:xMode val="edge"/>
              <c:yMode val="edge"/>
              <c:x val="2.6949027362502504E-2"/>
              <c:y val="1.5392630948305402E-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231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11" r="0.7500000000000001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</a:t>
            </a:r>
            <a:r>
              <a:rPr lang="en-US" baseline="0"/>
              <a:t> Urea: FSLM and 3DLM</a:t>
            </a:r>
            <a:endParaRPr lang="en-US"/>
          </a:p>
        </c:rich>
      </c:tx>
    </c:title>
    <c:plotArea>
      <c:layout/>
      <c:scatterChart>
        <c:scatterStyle val="lineMarker"/>
        <c:ser>
          <c:idx val="5"/>
          <c:order val="0"/>
          <c:tx>
            <c:strRef>
              <c:f>'Normalized Summary'!$G$17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plus>
            <c:minus>
              <c:numRef>
                <c:f>'Normalized Summary'!$G$24:$G$27</c:f>
                <c:numCache>
                  <c:formatCode>General</c:formatCode>
                  <c:ptCount val="4"/>
                  <c:pt idx="0">
                    <c:v>0.83284696779517153</c:v>
                  </c:pt>
                  <c:pt idx="1">
                    <c:v>0.87113029003224818</c:v>
                  </c:pt>
                  <c:pt idx="2">
                    <c:v>1.833423143245662</c:v>
                  </c:pt>
                  <c:pt idx="3">
                    <c:v>0.9296904202995292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Summary'!$G$18:$G$21</c:f>
              <c:numCache>
                <c:formatCode>0.000</c:formatCode>
                <c:ptCount val="4"/>
                <c:pt idx="0">
                  <c:v>3.7443543196806459</c:v>
                </c:pt>
                <c:pt idx="1">
                  <c:v>4.3531135973666117</c:v>
                </c:pt>
                <c:pt idx="2">
                  <c:v>4.3212396685752816</c:v>
                </c:pt>
                <c:pt idx="3">
                  <c:v>3.8954771234795484</c:v>
                </c:pt>
              </c:numCache>
            </c:numRef>
          </c:yVal>
        </c:ser>
        <c:ser>
          <c:idx val="6"/>
          <c:order val="1"/>
          <c:tx>
            <c:strRef>
              <c:f>'Normalized Summary'!$H$17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plus>
            <c:minus>
              <c:numRef>
                <c:f>'Normalized Summary'!$H$24:$H$27</c:f>
                <c:numCache>
                  <c:formatCode>General</c:formatCode>
                  <c:ptCount val="4"/>
                  <c:pt idx="0">
                    <c:v>2.6361234641449993</c:v>
                  </c:pt>
                  <c:pt idx="1">
                    <c:v>3.351642211015768</c:v>
                  </c:pt>
                  <c:pt idx="2">
                    <c:v>2.6977755839392397</c:v>
                  </c:pt>
                  <c:pt idx="3">
                    <c:v>2.7147830063709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Summary'!$H$18:$H$21</c:f>
              <c:numCache>
                <c:formatCode>0.000</c:formatCode>
                <c:ptCount val="4"/>
                <c:pt idx="0">
                  <c:v>11.757512869729494</c:v>
                </c:pt>
                <c:pt idx="1">
                  <c:v>15.168111726389975</c:v>
                </c:pt>
                <c:pt idx="2">
                  <c:v>14.661588687740872</c:v>
                </c:pt>
                <c:pt idx="3">
                  <c:v>13.924697863109161</c:v>
                </c:pt>
              </c:numCache>
            </c:numRef>
          </c:yVal>
        </c:ser>
        <c:ser>
          <c:idx val="7"/>
          <c:order val="2"/>
          <c:tx>
            <c:strRef>
              <c:f>'Normalized Summary'!$I$17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plus>
            <c:minus>
              <c:numRef>
                <c:f>'Normalized Summary'!$I$24:$I$27</c:f>
                <c:numCache>
                  <c:formatCode>General</c:formatCode>
                  <c:ptCount val="4"/>
                  <c:pt idx="0">
                    <c:v>3.1133268032125088</c:v>
                  </c:pt>
                  <c:pt idx="1">
                    <c:v>3.6729916285266286</c:v>
                  </c:pt>
                  <c:pt idx="2">
                    <c:v>3.3383772338038509</c:v>
                  </c:pt>
                  <c:pt idx="3">
                    <c:v>3.2173761262763252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Summary'!$I$18:$I$21</c:f>
              <c:numCache>
                <c:formatCode>0.000</c:formatCode>
                <c:ptCount val="4"/>
                <c:pt idx="0">
                  <c:v>11.362228409283736</c:v>
                </c:pt>
                <c:pt idx="1">
                  <c:v>13.752822326896272</c:v>
                </c:pt>
                <c:pt idx="2">
                  <c:v>13.40361410235605</c:v>
                </c:pt>
                <c:pt idx="3">
                  <c:v>13.238588416761262</c:v>
                </c:pt>
              </c:numCache>
            </c:numRef>
          </c:yVal>
        </c:ser>
        <c:ser>
          <c:idx val="8"/>
          <c:order val="3"/>
          <c:tx>
            <c:strRef>
              <c:f>'Normalized Summary'!$J$17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plus>
            <c:minus>
              <c:numRef>
                <c:f>'Normalized Summary'!$J$24:$J$27</c:f>
                <c:numCache>
                  <c:formatCode>General</c:formatCode>
                  <c:ptCount val="4"/>
                  <c:pt idx="0">
                    <c:v>0.51947818244843336</c:v>
                  </c:pt>
                  <c:pt idx="1">
                    <c:v>3.304169824876845</c:v>
                  </c:pt>
                  <c:pt idx="2">
                    <c:v>2.169370329437474</c:v>
                  </c:pt>
                  <c:pt idx="3">
                    <c:v>2.1562073967133917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Summary'!$J$18:$J$21</c:f>
              <c:numCache>
                <c:formatCode>0.000</c:formatCode>
                <c:ptCount val="4"/>
                <c:pt idx="0">
                  <c:v>10.442473254000843</c:v>
                </c:pt>
                <c:pt idx="1">
                  <c:v>15.470737544649657</c:v>
                </c:pt>
                <c:pt idx="2">
                  <c:v>14.243974294794176</c:v>
                </c:pt>
                <c:pt idx="3">
                  <c:v>14.980581194353734</c:v>
                </c:pt>
              </c:numCache>
            </c:numRef>
          </c:yVal>
        </c:ser>
        <c:ser>
          <c:idx val="9"/>
          <c:order val="4"/>
          <c:tx>
            <c:strRef>
              <c:f>'Normalized Summary'!$K$17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plus>
            <c:minus>
              <c:numRef>
                <c:f>'Normalized Summary'!$K$24:$K$27</c:f>
                <c:numCache>
                  <c:formatCode>General</c:formatCode>
                  <c:ptCount val="4"/>
                  <c:pt idx="0">
                    <c:v>0.29213752877424759</c:v>
                  </c:pt>
                  <c:pt idx="1">
                    <c:v>0.92851463760101571</c:v>
                  </c:pt>
                  <c:pt idx="2">
                    <c:v>0.88373439999269499</c:v>
                  </c:pt>
                  <c:pt idx="3">
                    <c:v>1.1834529992050398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Summary'!$K$18:$K$21</c:f>
              <c:numCache>
                <c:formatCode>0.000</c:formatCode>
                <c:ptCount val="4"/>
                <c:pt idx="0">
                  <c:v>2.082545059587106</c:v>
                </c:pt>
                <c:pt idx="1">
                  <c:v>4.8112435082403717</c:v>
                </c:pt>
                <c:pt idx="2">
                  <c:v>3.8939848482586368</c:v>
                </c:pt>
                <c:pt idx="3">
                  <c:v>4.280853948841127</c:v>
                </c:pt>
              </c:numCache>
            </c:numRef>
          </c:yVal>
        </c:ser>
        <c:ser>
          <c:idx val="10"/>
          <c:order val="5"/>
          <c:tx>
            <c:strRef>
              <c:f>'Normalized Summary'!$L$17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plus>
            <c:minus>
              <c:numRef>
                <c:f>'Normalized Summary'!$L$24:$L$27</c:f>
                <c:numCache>
                  <c:formatCode>General</c:formatCode>
                  <c:ptCount val="4"/>
                  <c:pt idx="0">
                    <c:v>3.8824155342182589</c:v>
                  </c:pt>
                  <c:pt idx="1">
                    <c:v>5.4725840104623655</c:v>
                  </c:pt>
                  <c:pt idx="2">
                    <c:v>4.9273602840987403</c:v>
                  </c:pt>
                  <c:pt idx="3">
                    <c:v>3.7493079587926523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Summary'!$L$18:$L$21</c:f>
              <c:numCache>
                <c:formatCode>0.000</c:formatCode>
                <c:ptCount val="4"/>
                <c:pt idx="0">
                  <c:v>11.546693336301574</c:v>
                </c:pt>
                <c:pt idx="1">
                  <c:v>13.701718502397256</c:v>
                </c:pt>
                <c:pt idx="2">
                  <c:v>15.288807831800652</c:v>
                </c:pt>
                <c:pt idx="3">
                  <c:v>15.714661227065525</c:v>
                </c:pt>
              </c:numCache>
            </c:numRef>
          </c:yVal>
        </c:ser>
        <c:ser>
          <c:idx val="11"/>
          <c:order val="6"/>
          <c:tx>
            <c:strRef>
              <c:f>'Normalized Summary'!$M$17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plus>
            <c:minus>
              <c:numRef>
                <c:f>'Normalized Summary'!$M$24:$M$27</c:f>
                <c:numCache>
                  <c:formatCode>General</c:formatCode>
                  <c:ptCount val="4"/>
                  <c:pt idx="0">
                    <c:v>2.874725133678754</c:v>
                  </c:pt>
                  <c:pt idx="1">
                    <c:v>3.5123169197711981</c:v>
                  </c:pt>
                  <c:pt idx="2">
                    <c:v>3.0180764088715453</c:v>
                  </c:pt>
                  <c:pt idx="3">
                    <c:v>2.9660795663236126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Summary'!$M$18:$M$21</c:f>
              <c:numCache>
                <c:formatCode>0.000</c:formatCode>
                <c:ptCount val="4"/>
                <c:pt idx="0">
                  <c:v>12.352329299079299</c:v>
                </c:pt>
                <c:pt idx="1">
                  <c:v>20.265649319004691</c:v>
                </c:pt>
                <c:pt idx="2">
                  <c:v>19.584023311500165</c:v>
                </c:pt>
                <c:pt idx="3">
                  <c:v>17.075687848512981</c:v>
                </c:pt>
              </c:numCache>
            </c:numRef>
          </c:yVal>
        </c:ser>
        <c:ser>
          <c:idx val="12"/>
          <c:order val="7"/>
          <c:tx>
            <c:strRef>
              <c:f>'Normalized Summary'!$N$17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plus>
            <c:minus>
              <c:numRef>
                <c:f>'Normalized Summary'!$N$24:$N$27</c:f>
                <c:numCache>
                  <c:formatCode>General</c:formatCode>
                  <c:ptCount val="4"/>
                  <c:pt idx="0">
                    <c:v>1.6540319267665251</c:v>
                  </c:pt>
                  <c:pt idx="1">
                    <c:v>5.0665365275736436</c:v>
                  </c:pt>
                  <c:pt idx="2">
                    <c:v>5.6264852288630172</c:v>
                  </c:pt>
                  <c:pt idx="3">
                    <c:v>4.5626921250483834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Summary'!$N$18:$N$21</c:f>
              <c:numCache>
                <c:formatCode>0.000</c:formatCode>
                <c:ptCount val="4"/>
                <c:pt idx="0">
                  <c:v>9.6133180320941136</c:v>
                </c:pt>
                <c:pt idx="1">
                  <c:v>10.290885767887671</c:v>
                </c:pt>
                <c:pt idx="2">
                  <c:v>10.316957292855532</c:v>
                </c:pt>
                <c:pt idx="3">
                  <c:v>8.0789695561407573</c:v>
                </c:pt>
              </c:numCache>
            </c:numRef>
          </c:yVal>
        </c:ser>
        <c:ser>
          <c:idx val="13"/>
          <c:order val="8"/>
          <c:tx>
            <c:strRef>
              <c:f>'Normalized Summary'!$O$17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plus>
            <c:minus>
              <c:numRef>
                <c:f>'Normalized Summary'!$O$24:$O$27</c:f>
                <c:numCache>
                  <c:formatCode>General</c:formatCode>
                  <c:ptCount val="4"/>
                  <c:pt idx="0">
                    <c:v>4.4319569314180711</c:v>
                  </c:pt>
                  <c:pt idx="1">
                    <c:v>4.3523238163015492</c:v>
                  </c:pt>
                  <c:pt idx="2">
                    <c:v>2.9631779443776156</c:v>
                  </c:pt>
                  <c:pt idx="3">
                    <c:v>3.0287750682945012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Summary'!$O$18:$O$21</c:f>
              <c:numCache>
                <c:formatCode>0.000</c:formatCode>
                <c:ptCount val="4"/>
                <c:pt idx="0">
                  <c:v>8.6133782598921727</c:v>
                </c:pt>
                <c:pt idx="1">
                  <c:v>5.6879081398330333</c:v>
                </c:pt>
                <c:pt idx="2">
                  <c:v>7.1047655494932469</c:v>
                </c:pt>
                <c:pt idx="3">
                  <c:v>7.1820137244406022</c:v>
                </c:pt>
              </c:numCache>
            </c:numRef>
          </c:yVal>
        </c:ser>
        <c:ser>
          <c:idx val="14"/>
          <c:order val="9"/>
          <c:tx>
            <c:strRef>
              <c:f>'Normalized Summary'!$P$17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plus>
            <c:minus>
              <c:numRef>
                <c:f>'Normalized Summary'!$P$24:$P$27</c:f>
                <c:numCache>
                  <c:formatCode>General</c:formatCode>
                  <c:ptCount val="4"/>
                  <c:pt idx="0">
                    <c:v>2.2307715679839162</c:v>
                  </c:pt>
                  <c:pt idx="1">
                    <c:v>1.8078284445406609</c:v>
                  </c:pt>
                  <c:pt idx="2">
                    <c:v>1.5672437305879019</c:v>
                  </c:pt>
                  <c:pt idx="3">
                    <c:v>2.6215602428985769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Summary'!$P$18:$P$21</c:f>
              <c:numCache>
                <c:formatCode>0.000</c:formatCode>
                <c:ptCount val="4"/>
                <c:pt idx="0">
                  <c:v>13.138215132914668</c:v>
                </c:pt>
                <c:pt idx="1">
                  <c:v>10.840693654903896</c:v>
                </c:pt>
                <c:pt idx="2">
                  <c:v>11.592805299028029</c:v>
                </c:pt>
                <c:pt idx="3">
                  <c:v>13.050266367098928</c:v>
                </c:pt>
              </c:numCache>
            </c:numRef>
          </c:yVal>
        </c:ser>
        <c:ser>
          <c:idx val="15"/>
          <c:order val="10"/>
          <c:tx>
            <c:strRef>
              <c:f>'Normalized Summary'!$Q$17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plus>
            <c:minus>
              <c:numRef>
                <c:f>'Normalized Summary'!$Q$24:$Q$27</c:f>
                <c:numCache>
                  <c:formatCode>General</c:formatCode>
                  <c:ptCount val="4"/>
                  <c:pt idx="0">
                    <c:v>5.0913999319294314</c:v>
                  </c:pt>
                  <c:pt idx="1">
                    <c:v>1.1573767364581435</c:v>
                  </c:pt>
                  <c:pt idx="2">
                    <c:v>2.1863952370918898</c:v>
                  </c:pt>
                  <c:pt idx="3">
                    <c:v>1.94140355493798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Summary'!$Q$18:$Q$21</c:f>
              <c:numCache>
                <c:formatCode>0.000</c:formatCode>
                <c:ptCount val="4"/>
                <c:pt idx="0">
                  <c:v>12.740915566507697</c:v>
                </c:pt>
                <c:pt idx="1">
                  <c:v>10.989250565701354</c:v>
                </c:pt>
                <c:pt idx="3">
                  <c:v>11.20589666776077</c:v>
                </c:pt>
              </c:numCache>
            </c:numRef>
          </c:yVal>
        </c:ser>
        <c:ser>
          <c:idx val="16"/>
          <c:order val="11"/>
          <c:tx>
            <c:strRef>
              <c:f>'Normalized Summary'!$R$17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plus>
            <c:minus>
              <c:numRef>
                <c:f>'Normalized Summary'!$R$24:$R$27</c:f>
                <c:numCache>
                  <c:formatCode>General</c:formatCode>
                  <c:ptCount val="4"/>
                  <c:pt idx="0">
                    <c:v>3.6695560504285827</c:v>
                  </c:pt>
                  <c:pt idx="1">
                    <c:v>4.0102984361420626</c:v>
                  </c:pt>
                  <c:pt idx="2">
                    <c:v>2.874188050607581</c:v>
                  </c:pt>
                  <c:pt idx="3">
                    <c:v>3.4804212693217993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Summary'!$R$18:$R$21</c:f>
              <c:numCache>
                <c:formatCode>0.000</c:formatCode>
                <c:ptCount val="4"/>
                <c:pt idx="0">
                  <c:v>8.4494148831524569</c:v>
                </c:pt>
                <c:pt idx="1">
                  <c:v>9.3880831382856691</c:v>
                </c:pt>
                <c:pt idx="2">
                  <c:v>7.8988652631000988</c:v>
                </c:pt>
                <c:pt idx="3">
                  <c:v>8.9666382229719908</c:v>
                </c:pt>
              </c:numCache>
            </c:numRef>
          </c:yVal>
        </c:ser>
        <c:ser>
          <c:idx val="17"/>
          <c:order val="12"/>
          <c:tx>
            <c:strRef>
              <c:f>'Normalized Summary'!$S$17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plus>
            <c:minus>
              <c:numRef>
                <c:f>'Normalized Summary'!$S$24:$S$27</c:f>
                <c:numCache>
                  <c:formatCode>General</c:formatCode>
                  <c:ptCount val="4"/>
                  <c:pt idx="0">
                    <c:v>0.49387773503669602</c:v>
                  </c:pt>
                  <c:pt idx="1">
                    <c:v>0.77512473369453727</c:v>
                  </c:pt>
                  <c:pt idx="2">
                    <c:v>1.4986024235761986</c:v>
                  </c:pt>
                  <c:pt idx="3">
                    <c:v>2.476919603470503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Summary'!$S$18:$S$21</c:f>
              <c:numCache>
                <c:formatCode>0.000</c:formatCode>
                <c:ptCount val="4"/>
                <c:pt idx="0">
                  <c:v>5.7002179653822216</c:v>
                </c:pt>
                <c:pt idx="1">
                  <c:v>7.8285829120767545</c:v>
                </c:pt>
                <c:pt idx="2">
                  <c:v>6.696647131681476</c:v>
                </c:pt>
                <c:pt idx="3">
                  <c:v>6.8333451336327213</c:v>
                </c:pt>
              </c:numCache>
            </c:numRef>
          </c:yVal>
        </c:ser>
        <c:ser>
          <c:idx val="18"/>
          <c:order val="13"/>
          <c:tx>
            <c:strRef>
              <c:f>'Normalized Summary'!$T$17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plus>
            <c:minus>
              <c:numRef>
                <c:f>'Normalized Summary'!$T$24:$T$27</c:f>
                <c:numCache>
                  <c:formatCode>General</c:formatCode>
                  <c:ptCount val="4"/>
                  <c:pt idx="0">
                    <c:v>2.5288809184864696</c:v>
                  </c:pt>
                  <c:pt idx="1">
                    <c:v>0.63806216378538272</c:v>
                  </c:pt>
                  <c:pt idx="2">
                    <c:v>0.32894071757992621</c:v>
                  </c:pt>
                  <c:pt idx="3">
                    <c:v>1.9073398559034289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Summary'!$T$18:$T$21</c:f>
              <c:numCache>
                <c:formatCode>0.000</c:formatCode>
                <c:ptCount val="4"/>
                <c:pt idx="0">
                  <c:v>8.7976489458559772</c:v>
                </c:pt>
                <c:pt idx="1">
                  <c:v>11.008062788653389</c:v>
                </c:pt>
                <c:pt idx="2">
                  <c:v>9.1612275223343023</c:v>
                </c:pt>
                <c:pt idx="3">
                  <c:v>9.3640031161092256</c:v>
                </c:pt>
              </c:numCache>
            </c:numRef>
          </c:yVal>
        </c:ser>
        <c:ser>
          <c:idx val="19"/>
          <c:order val="14"/>
          <c:tx>
            <c:strRef>
              <c:f>'Normalized Summary'!$U$17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plus>
            <c:minus>
              <c:numRef>
                <c:f>'Normalized Summary'!$U$24:$U$27</c:f>
                <c:numCache>
                  <c:formatCode>General</c:formatCode>
                  <c:ptCount val="4"/>
                  <c:pt idx="0">
                    <c:v>1.9558918389247781</c:v>
                  </c:pt>
                  <c:pt idx="1">
                    <c:v>1.5974141072759427</c:v>
                  </c:pt>
                  <c:pt idx="2">
                    <c:v>0.69154847796380448</c:v>
                  </c:pt>
                  <c:pt idx="3">
                    <c:v>1.5216896272435108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Summary'!$U$18:$U$21</c:f>
              <c:numCache>
                <c:formatCode>0.000</c:formatCode>
                <c:ptCount val="4"/>
                <c:pt idx="0">
                  <c:v>10.311833301718652</c:v>
                </c:pt>
                <c:pt idx="1">
                  <c:v>9.7734635538696342</c:v>
                </c:pt>
                <c:pt idx="2">
                  <c:v>9.3806741935921441</c:v>
                </c:pt>
                <c:pt idx="3">
                  <c:v>8.339979984015498</c:v>
                </c:pt>
              </c:numCache>
            </c:numRef>
          </c:yVal>
        </c:ser>
        <c:ser>
          <c:idx val="20"/>
          <c:order val="15"/>
          <c:tx>
            <c:strRef>
              <c:f>'Normalized Summary'!$V$17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plus>
            <c:minus>
              <c:numRef>
                <c:f>'Normalized Summary'!$V$24:$V$28</c:f>
                <c:numCache>
                  <c:formatCode>General</c:formatCode>
                  <c:ptCount val="5"/>
                  <c:pt idx="0">
                    <c:v>1.8498545604186549</c:v>
                  </c:pt>
                  <c:pt idx="1">
                    <c:v>1.4959144782614624</c:v>
                  </c:pt>
                  <c:pt idx="2">
                    <c:v>0.37094735349002267</c:v>
                  </c:pt>
                  <c:pt idx="3">
                    <c:v>0.47108828268488506</c:v>
                  </c:pt>
                </c:numCache>
              </c:numRef>
            </c:minus>
          </c:errBars>
          <c:xVal>
            <c:numRef>
              <c:f>'Normalized Summary'!$A$18:$A$21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Summary'!$V$18:$V$21</c:f>
              <c:numCache>
                <c:formatCode>0.000</c:formatCode>
                <c:ptCount val="4"/>
                <c:pt idx="0">
                  <c:v>11.200645379914198</c:v>
                </c:pt>
                <c:pt idx="1">
                  <c:v>10.165980599839004</c:v>
                </c:pt>
                <c:pt idx="2">
                  <c:v>9.8907002239317467</c:v>
                </c:pt>
                <c:pt idx="3">
                  <c:v>10.172011560004464</c:v>
                </c:pt>
              </c:numCache>
            </c:numRef>
          </c:yVal>
        </c:ser>
        <c:dLbls/>
        <c:axId val="73800704"/>
        <c:axId val="73811072"/>
      </c:scatterChart>
      <c:valAx>
        <c:axId val="7380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811072"/>
        <c:crosses val="autoZero"/>
        <c:crossBetween val="midCat"/>
      </c:valAx>
      <c:valAx>
        <c:axId val="73811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(ug/ug</a:t>
                </a:r>
                <a:r>
                  <a:rPr lang="en-US" baseline="0"/>
                  <a:t> DNA</a:t>
                </a:r>
                <a:r>
                  <a:rPr lang="en-US"/>
                  <a:t>)</a:t>
                </a:r>
              </a:p>
            </c:rich>
          </c:tx>
        </c:title>
        <c:numFmt formatCode="General" sourceLinked="0"/>
        <c:majorTickMark val="none"/>
        <c:tickLblPos val="nextTo"/>
        <c:crossAx val="7380070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</a:t>
            </a:r>
            <a:r>
              <a:rPr lang="en-US" sz="1800" b="1" i="0" baseline="0">
                <a:effectLst/>
              </a:rPr>
              <a:t>SG, DG, HEP+rLSECs, and 3DLM</a:t>
            </a:r>
            <a:endParaRPr lang="en-US">
              <a:effectLst/>
            </a:endParaRP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plus>
            <c:min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Summary'!$B$4:$B$7</c:f>
              <c:numCache>
                <c:formatCode>0.000</c:formatCode>
                <c:ptCount val="4"/>
                <c:pt idx="0">
                  <c:v>1.0642542423342392</c:v>
                </c:pt>
                <c:pt idx="1">
                  <c:v>1.6436533814640981</c:v>
                </c:pt>
                <c:pt idx="2">
                  <c:v>1.503223556257564</c:v>
                </c:pt>
                <c:pt idx="3">
                  <c:v>1.2676101234505261</c:v>
                </c:pt>
              </c:numCache>
            </c:numRef>
          </c:yVal>
        </c:ser>
        <c:ser>
          <c:idx val="1"/>
          <c:order val="1"/>
          <c:tx>
            <c:strRef>
              <c:f>'Normalized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plus>
            <c:min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Summary'!$C$4:$C$7</c:f>
              <c:numCache>
                <c:formatCode>0.000</c:formatCode>
                <c:ptCount val="4"/>
                <c:pt idx="0">
                  <c:v>0.87441903848588309</c:v>
                </c:pt>
                <c:pt idx="1">
                  <c:v>2.3578577317292897</c:v>
                </c:pt>
                <c:pt idx="2">
                  <c:v>2.108064254589157</c:v>
                </c:pt>
                <c:pt idx="3">
                  <c:v>2.3586321289554775</c:v>
                </c:pt>
              </c:numCache>
            </c:numRef>
          </c:yVal>
        </c:ser>
        <c:ser>
          <c:idx val="2"/>
          <c:order val="2"/>
          <c:tx>
            <c:strRef>
              <c:f>'Normalized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plus>
            <c:min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Summary'!$D$4:$D$7</c:f>
              <c:numCache>
                <c:formatCode>0.000</c:formatCode>
                <c:ptCount val="4"/>
                <c:pt idx="0">
                  <c:v>1.6536915044734872</c:v>
                </c:pt>
                <c:pt idx="1">
                  <c:v>2.8477016437781004</c:v>
                </c:pt>
                <c:pt idx="2">
                  <c:v>2.641722240795259</c:v>
                </c:pt>
                <c:pt idx="3">
                  <c:v>3.5293418474091389</c:v>
                </c:pt>
              </c:numCache>
            </c:numRef>
          </c:yVal>
        </c:ser>
        <c:ser>
          <c:idx val="3"/>
          <c:order val="3"/>
          <c:tx>
            <c:strRef>
              <c:f>'Normalized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plus>
            <c:min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Summary'!$E$4:$E$7</c:f>
              <c:numCache>
                <c:formatCode>0.000</c:formatCode>
                <c:ptCount val="4"/>
                <c:pt idx="0">
                  <c:v>1.7027353292262184</c:v>
                </c:pt>
                <c:pt idx="1">
                  <c:v>2.3564529499914735</c:v>
                </c:pt>
                <c:pt idx="2">
                  <c:v>2.4026341439676138</c:v>
                </c:pt>
                <c:pt idx="3">
                  <c:v>2.6115357057306299</c:v>
                </c:pt>
              </c:numCache>
            </c:numRef>
          </c:yVal>
        </c:ser>
        <c:ser>
          <c:idx val="4"/>
          <c:order val="4"/>
          <c:tx>
            <c:strRef>
              <c:f>'Normalized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plus>
            <c:min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Summary'!$F$4:$F$7</c:f>
              <c:numCache>
                <c:formatCode>0.000</c:formatCode>
                <c:ptCount val="4"/>
                <c:pt idx="0">
                  <c:v>1.066006466383929</c:v>
                </c:pt>
                <c:pt idx="1">
                  <c:v>1.8389160466492083</c:v>
                </c:pt>
                <c:pt idx="2">
                  <c:v>1.843868254657238</c:v>
                </c:pt>
                <c:pt idx="3">
                  <c:v>2.2182064737026788</c:v>
                </c:pt>
              </c:numCache>
            </c:numRef>
          </c:yVal>
        </c:ser>
        <c:ser>
          <c:idx val="5"/>
          <c:order val="5"/>
          <c:tx>
            <c:strRef>
              <c:f>'Normalized Summary'!$G$3</c:f>
              <c:strCache>
                <c:ptCount val="1"/>
                <c:pt idx="0">
                  <c:v>5L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Summary'!$G$4:$G$7</c:f>
              <c:numCache>
                <c:formatCode>0.000</c:formatCode>
                <c:ptCount val="4"/>
                <c:pt idx="0">
                  <c:v>0.60773169442489505</c:v>
                </c:pt>
                <c:pt idx="1">
                  <c:v>1.1682825370496499</c:v>
                </c:pt>
                <c:pt idx="2">
                  <c:v>1.1221490363064246</c:v>
                </c:pt>
                <c:pt idx="3">
                  <c:v>1.4302578963645833</c:v>
                </c:pt>
              </c:numCache>
            </c:numRef>
          </c:yVal>
        </c:ser>
        <c:ser>
          <c:idx val="6"/>
          <c:order val="6"/>
          <c:tx>
            <c:strRef>
              <c:f>'Normalized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plus>
            <c:min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Summary'!$H$4:$H$7</c:f>
              <c:numCache>
                <c:formatCode>0.000</c:formatCode>
                <c:ptCount val="4"/>
                <c:pt idx="0">
                  <c:v>1.197468433709332</c:v>
                </c:pt>
                <c:pt idx="1">
                  <c:v>1.6499625800182127</c:v>
                </c:pt>
                <c:pt idx="2">
                  <c:v>2.0512010956317481</c:v>
                </c:pt>
                <c:pt idx="3">
                  <c:v>2.4629205042344631</c:v>
                </c:pt>
              </c:numCache>
            </c:numRef>
          </c:yVal>
        </c:ser>
        <c:ser>
          <c:idx val="7"/>
          <c:order val="7"/>
          <c:tx>
            <c:strRef>
              <c:f>'Normalized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plus>
            <c:min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Summary'!$I$4:$I$7</c:f>
              <c:numCache>
                <c:formatCode>0.000</c:formatCode>
                <c:ptCount val="4"/>
                <c:pt idx="0">
                  <c:v>1.3294015438585032</c:v>
                </c:pt>
                <c:pt idx="1">
                  <c:v>2.318585421548605</c:v>
                </c:pt>
                <c:pt idx="2">
                  <c:v>2.4528802357680739</c:v>
                </c:pt>
                <c:pt idx="3">
                  <c:v>2.4639511005466743</c:v>
                </c:pt>
              </c:numCache>
            </c:numRef>
          </c:yVal>
        </c:ser>
        <c:ser>
          <c:idx val="8"/>
          <c:order val="8"/>
          <c:tx>
            <c:strRef>
              <c:f>'Normalized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plus>
            <c:min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Summary'!$J$4:$J$7</c:f>
              <c:numCache>
                <c:formatCode>0.000</c:formatCode>
                <c:ptCount val="4"/>
                <c:pt idx="0">
                  <c:v>1.3675739252671146</c:v>
                </c:pt>
                <c:pt idx="1">
                  <c:v>2.3802336958538457</c:v>
                </c:pt>
                <c:pt idx="2">
                  <c:v>3.7870320830238371</c:v>
                </c:pt>
                <c:pt idx="3">
                  <c:v>3.9064224004010772</c:v>
                </c:pt>
              </c:numCache>
            </c:numRef>
          </c:yVal>
        </c:ser>
        <c:dLbls/>
        <c:axId val="73980544"/>
        <c:axId val="73880320"/>
      </c:scatterChart>
      <c:valAx>
        <c:axId val="73980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880320"/>
        <c:crosses val="autoZero"/>
        <c:crossBetween val="midCat"/>
      </c:valAx>
      <c:valAx>
        <c:axId val="73880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398054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SG, DG, and 3DLM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plus>
            <c:min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Summary'!$B$4:$B$7</c:f>
              <c:numCache>
                <c:formatCode>0.000</c:formatCode>
                <c:ptCount val="4"/>
                <c:pt idx="0">
                  <c:v>1.0642542423342392</c:v>
                </c:pt>
                <c:pt idx="1">
                  <c:v>1.6436533814640981</c:v>
                </c:pt>
                <c:pt idx="2">
                  <c:v>1.503223556257564</c:v>
                </c:pt>
                <c:pt idx="3">
                  <c:v>1.2676101234505261</c:v>
                </c:pt>
              </c:numCache>
            </c:numRef>
          </c:yVal>
        </c:ser>
        <c:ser>
          <c:idx val="1"/>
          <c:order val="1"/>
          <c:tx>
            <c:strRef>
              <c:f>'Normalized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plus>
            <c:min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Summary'!$C$4:$C$7</c:f>
              <c:numCache>
                <c:formatCode>0.000</c:formatCode>
                <c:ptCount val="4"/>
                <c:pt idx="0">
                  <c:v>0.87441903848588309</c:v>
                </c:pt>
                <c:pt idx="1">
                  <c:v>2.3578577317292897</c:v>
                </c:pt>
                <c:pt idx="2">
                  <c:v>2.108064254589157</c:v>
                </c:pt>
                <c:pt idx="3">
                  <c:v>2.3586321289554775</c:v>
                </c:pt>
              </c:numCache>
            </c:numRef>
          </c:yVal>
        </c:ser>
        <c:ser>
          <c:idx val="5"/>
          <c:order val="2"/>
          <c:tx>
            <c:strRef>
              <c:f>'Normalized Summary'!$G$3</c:f>
              <c:strCache>
                <c:ptCount val="1"/>
                <c:pt idx="0">
                  <c:v>5L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Summary'!$G$4:$G$7</c:f>
              <c:numCache>
                <c:formatCode>0.000</c:formatCode>
                <c:ptCount val="4"/>
                <c:pt idx="0">
                  <c:v>0.60773169442489505</c:v>
                </c:pt>
                <c:pt idx="1">
                  <c:v>1.1682825370496499</c:v>
                </c:pt>
                <c:pt idx="2">
                  <c:v>1.1221490363064246</c:v>
                </c:pt>
                <c:pt idx="3">
                  <c:v>1.4302578963645833</c:v>
                </c:pt>
              </c:numCache>
            </c:numRef>
          </c:yVal>
        </c:ser>
        <c:ser>
          <c:idx val="6"/>
          <c:order val="3"/>
          <c:tx>
            <c:strRef>
              <c:f>'Normalized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plus>
            <c:min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Summary'!$H$4:$H$7</c:f>
              <c:numCache>
                <c:formatCode>0.000</c:formatCode>
                <c:ptCount val="4"/>
                <c:pt idx="0">
                  <c:v>1.197468433709332</c:v>
                </c:pt>
                <c:pt idx="1">
                  <c:v>1.6499625800182127</c:v>
                </c:pt>
                <c:pt idx="2">
                  <c:v>2.0512010956317481</c:v>
                </c:pt>
                <c:pt idx="3">
                  <c:v>2.4629205042344631</c:v>
                </c:pt>
              </c:numCache>
            </c:numRef>
          </c:yVal>
        </c:ser>
        <c:ser>
          <c:idx val="7"/>
          <c:order val="4"/>
          <c:tx>
            <c:strRef>
              <c:f>'Normalized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plus>
            <c:min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Summary'!$I$4:$I$7</c:f>
              <c:numCache>
                <c:formatCode>0.000</c:formatCode>
                <c:ptCount val="4"/>
                <c:pt idx="0">
                  <c:v>1.3294015438585032</c:v>
                </c:pt>
                <c:pt idx="1">
                  <c:v>2.318585421548605</c:v>
                </c:pt>
                <c:pt idx="2">
                  <c:v>2.4528802357680739</c:v>
                </c:pt>
                <c:pt idx="3">
                  <c:v>2.4639511005466743</c:v>
                </c:pt>
              </c:numCache>
            </c:numRef>
          </c:yVal>
        </c:ser>
        <c:ser>
          <c:idx val="8"/>
          <c:order val="5"/>
          <c:tx>
            <c:strRef>
              <c:f>'Normalized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plus>
            <c:min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Summary'!$J$4:$J$7</c:f>
              <c:numCache>
                <c:formatCode>0.000</c:formatCode>
                <c:ptCount val="4"/>
                <c:pt idx="0">
                  <c:v>1.3675739252671146</c:v>
                </c:pt>
                <c:pt idx="1">
                  <c:v>2.3802336958538457</c:v>
                </c:pt>
                <c:pt idx="2">
                  <c:v>3.7870320830238371</c:v>
                </c:pt>
                <c:pt idx="3">
                  <c:v>3.9064224004010772</c:v>
                </c:pt>
              </c:numCache>
            </c:numRef>
          </c:yVal>
        </c:ser>
        <c:ser>
          <c:idx val="9"/>
          <c:order val="6"/>
          <c:tx>
            <c:strRef>
              <c:f>'Normalized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plus>
            <c:min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Summary'!$K$4:$K$7</c:f>
              <c:numCache>
                <c:formatCode>0.000</c:formatCode>
                <c:ptCount val="4"/>
                <c:pt idx="0">
                  <c:v>0.5114000768707424</c:v>
                </c:pt>
                <c:pt idx="1">
                  <c:v>0.81056465073546391</c:v>
                </c:pt>
                <c:pt idx="2">
                  <c:v>0.98845738043377962</c:v>
                </c:pt>
                <c:pt idx="3">
                  <c:v>0.98476259084488371</c:v>
                </c:pt>
              </c:numCache>
            </c:numRef>
          </c:yVal>
        </c:ser>
        <c:ser>
          <c:idx val="10"/>
          <c:order val="7"/>
          <c:tx>
            <c:strRef>
              <c:f>'Normalized Summary'!$L$3</c:f>
              <c:strCache>
                <c:ptCount val="1"/>
                <c:pt idx="0">
                  <c:v>HEP+15L+12.5k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Summary'!$L$4:$L$7</c:f>
              <c:numCache>
                <c:formatCode>0.000</c:formatCode>
                <c:ptCount val="4"/>
                <c:pt idx="0">
                  <c:v>0.68864964529507322</c:v>
                </c:pt>
                <c:pt idx="1">
                  <c:v>1.9325177809099643</c:v>
                </c:pt>
                <c:pt idx="2">
                  <c:v>1.6420273332338882</c:v>
                </c:pt>
                <c:pt idx="3">
                  <c:v>2.3328234228036044</c:v>
                </c:pt>
              </c:numCache>
            </c:numRef>
          </c:yVal>
        </c:ser>
        <c:ser>
          <c:idx val="11"/>
          <c:order val="8"/>
          <c:tx>
            <c:strRef>
              <c:f>'Normalized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plus>
            <c:min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Summary'!$M$4:$M$7</c:f>
              <c:numCache>
                <c:formatCode>0.000</c:formatCode>
                <c:ptCount val="4"/>
                <c:pt idx="0">
                  <c:v>1.3908493744003436</c:v>
                </c:pt>
                <c:pt idx="1">
                  <c:v>2.1683387431094396</c:v>
                </c:pt>
                <c:pt idx="2">
                  <c:v>2.5298679130607677</c:v>
                </c:pt>
                <c:pt idx="3">
                  <c:v>2.5129145919980256</c:v>
                </c:pt>
              </c:numCache>
            </c:numRef>
          </c:yVal>
        </c:ser>
        <c:ser>
          <c:idx val="12"/>
          <c:order val="9"/>
          <c:tx>
            <c:strRef>
              <c:f>'Normalized Summary'!$N$3</c:f>
              <c:strCache>
                <c:ptCount val="1"/>
                <c:pt idx="0">
                  <c:v>HEP+15L+100k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Summary'!$N$4:$N$7</c:f>
              <c:numCache>
                <c:formatCode>0.000</c:formatCode>
                <c:ptCount val="4"/>
                <c:pt idx="0">
                  <c:v>0.71524781650515179</c:v>
                </c:pt>
                <c:pt idx="1">
                  <c:v>1.7384625541326058</c:v>
                </c:pt>
                <c:pt idx="2">
                  <c:v>1.4060941929525479</c:v>
                </c:pt>
                <c:pt idx="3">
                  <c:v>2.1061819693212187</c:v>
                </c:pt>
              </c:numCache>
            </c:numRef>
          </c:yVal>
        </c:ser>
        <c:dLbls/>
        <c:axId val="74115712"/>
        <c:axId val="73999104"/>
      </c:scatterChart>
      <c:valAx>
        <c:axId val="7411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3999104"/>
        <c:crosses val="autoZero"/>
        <c:crossBetween val="midCat"/>
      </c:valAx>
      <c:valAx>
        <c:axId val="7399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411571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SG, DG, and FSLM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plus>
            <c:min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Summary'!$B$4:$B$7</c:f>
              <c:numCache>
                <c:formatCode>0.000</c:formatCode>
                <c:ptCount val="4"/>
                <c:pt idx="0">
                  <c:v>1.0642542423342392</c:v>
                </c:pt>
                <c:pt idx="1">
                  <c:v>1.6436533814640981</c:v>
                </c:pt>
                <c:pt idx="2">
                  <c:v>1.503223556257564</c:v>
                </c:pt>
                <c:pt idx="3">
                  <c:v>1.2676101234505261</c:v>
                </c:pt>
              </c:numCache>
            </c:numRef>
          </c:yVal>
        </c:ser>
        <c:ser>
          <c:idx val="1"/>
          <c:order val="1"/>
          <c:tx>
            <c:strRef>
              <c:f>'Normalized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plus>
            <c:min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Summary'!$C$4:$C$7</c:f>
              <c:numCache>
                <c:formatCode>0.000</c:formatCode>
                <c:ptCount val="4"/>
                <c:pt idx="0">
                  <c:v>0.87441903848588309</c:v>
                </c:pt>
                <c:pt idx="1">
                  <c:v>2.3578577317292897</c:v>
                </c:pt>
                <c:pt idx="2">
                  <c:v>2.108064254589157</c:v>
                </c:pt>
                <c:pt idx="3">
                  <c:v>2.3586321289554775</c:v>
                </c:pt>
              </c:numCache>
            </c:numRef>
          </c:yVal>
        </c:ser>
        <c:ser>
          <c:idx val="2"/>
          <c:order val="2"/>
          <c:tx>
            <c:strRef>
              <c:f>'Normalized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plus>
            <c:min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Summary'!$D$4:$D$7</c:f>
              <c:numCache>
                <c:formatCode>0.000</c:formatCode>
                <c:ptCount val="4"/>
                <c:pt idx="0">
                  <c:v>1.6536915044734872</c:v>
                </c:pt>
                <c:pt idx="1">
                  <c:v>2.8477016437781004</c:v>
                </c:pt>
                <c:pt idx="2">
                  <c:v>2.641722240795259</c:v>
                </c:pt>
                <c:pt idx="3">
                  <c:v>3.5293418474091389</c:v>
                </c:pt>
              </c:numCache>
            </c:numRef>
          </c:yVal>
        </c:ser>
        <c:ser>
          <c:idx val="3"/>
          <c:order val="3"/>
          <c:tx>
            <c:strRef>
              <c:f>'Normalized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plus>
            <c:min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Summary'!$E$4:$E$7</c:f>
              <c:numCache>
                <c:formatCode>0.000</c:formatCode>
                <c:ptCount val="4"/>
                <c:pt idx="0">
                  <c:v>1.7027353292262184</c:v>
                </c:pt>
                <c:pt idx="1">
                  <c:v>2.3564529499914735</c:v>
                </c:pt>
                <c:pt idx="2">
                  <c:v>2.4026341439676138</c:v>
                </c:pt>
                <c:pt idx="3">
                  <c:v>2.6115357057306299</c:v>
                </c:pt>
              </c:numCache>
            </c:numRef>
          </c:yVal>
        </c:ser>
        <c:ser>
          <c:idx val="4"/>
          <c:order val="4"/>
          <c:tx>
            <c:strRef>
              <c:f>'Normalized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plus>
            <c:min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Summary'!$F$4:$F$7</c:f>
              <c:numCache>
                <c:formatCode>0.000</c:formatCode>
                <c:ptCount val="4"/>
                <c:pt idx="0">
                  <c:v>1.066006466383929</c:v>
                </c:pt>
                <c:pt idx="1">
                  <c:v>1.8389160466492083</c:v>
                </c:pt>
                <c:pt idx="2">
                  <c:v>1.843868254657238</c:v>
                </c:pt>
                <c:pt idx="3">
                  <c:v>2.2182064737026788</c:v>
                </c:pt>
              </c:numCache>
            </c:numRef>
          </c:yVal>
        </c:ser>
        <c:ser>
          <c:idx val="13"/>
          <c:order val="5"/>
          <c:tx>
            <c:strRef>
              <c:f>'Normalized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plus>
            <c:min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Summary'!$O$4:$O$7</c:f>
              <c:numCache>
                <c:formatCode>0.000</c:formatCode>
                <c:ptCount val="4"/>
                <c:pt idx="0">
                  <c:v>0.59442819814289294</c:v>
                </c:pt>
                <c:pt idx="1">
                  <c:v>0.64014957859400212</c:v>
                </c:pt>
                <c:pt idx="2">
                  <c:v>0.8249976039114264</c:v>
                </c:pt>
                <c:pt idx="3">
                  <c:v>1.0735506891984015</c:v>
                </c:pt>
              </c:numCache>
            </c:numRef>
          </c:yVal>
        </c:ser>
        <c:ser>
          <c:idx val="14"/>
          <c:order val="6"/>
          <c:tx>
            <c:strRef>
              <c:f>'Normalized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plus>
            <c:min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Summary'!$P$4:$P$7</c:f>
              <c:numCache>
                <c:formatCode>0.000</c:formatCode>
                <c:ptCount val="4"/>
                <c:pt idx="0">
                  <c:v>1.4554330621558631</c:v>
                </c:pt>
                <c:pt idx="1">
                  <c:v>1.6708482372715918</c:v>
                </c:pt>
                <c:pt idx="2">
                  <c:v>2.5641156167716552</c:v>
                </c:pt>
                <c:pt idx="3">
                  <c:v>3.3472068907267598</c:v>
                </c:pt>
              </c:numCache>
            </c:numRef>
          </c:yVal>
        </c:ser>
        <c:ser>
          <c:idx val="15"/>
          <c:order val="7"/>
          <c:tx>
            <c:strRef>
              <c:f>'Normalized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plus>
            <c:min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Summary'!$Q$4:$Q$7</c:f>
              <c:numCache>
                <c:formatCode>0.000</c:formatCode>
                <c:ptCount val="4"/>
                <c:pt idx="0">
                  <c:v>0.93819004206724577</c:v>
                </c:pt>
                <c:pt idx="1">
                  <c:v>2.0724280988677637</c:v>
                </c:pt>
                <c:pt idx="2">
                  <c:v>1.9951978689871055</c:v>
                </c:pt>
                <c:pt idx="3">
                  <c:v>2.8282525776624432</c:v>
                </c:pt>
              </c:numCache>
            </c:numRef>
          </c:yVal>
        </c:ser>
        <c:ser>
          <c:idx val="16"/>
          <c:order val="8"/>
          <c:tx>
            <c:strRef>
              <c:f>'Normalized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plus>
            <c:min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Summary'!$R$4:$R$7</c:f>
              <c:numCache>
                <c:formatCode>0.000</c:formatCode>
                <c:ptCount val="4"/>
                <c:pt idx="0">
                  <c:v>0.88069328052345286</c:v>
                </c:pt>
                <c:pt idx="1">
                  <c:v>1.0820363990544974</c:v>
                </c:pt>
                <c:pt idx="2">
                  <c:v>1.4774292873661079</c:v>
                </c:pt>
                <c:pt idx="3">
                  <c:v>1.9442456401091228</c:v>
                </c:pt>
              </c:numCache>
            </c:numRef>
          </c:yVal>
        </c:ser>
        <c:dLbls/>
        <c:axId val="74152192"/>
        <c:axId val="74170752"/>
      </c:scatterChart>
      <c:valAx>
        <c:axId val="7415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4170752"/>
        <c:crosses val="autoZero"/>
        <c:crossBetween val="midCat"/>
      </c:valAx>
      <c:valAx>
        <c:axId val="74170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415219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</a:t>
            </a:r>
            <a:r>
              <a:rPr lang="en-US" sz="1800" b="1" i="0" baseline="0">
                <a:effectLst/>
              </a:rPr>
              <a:t>FSLM and HEP+rLSECs</a:t>
            </a:r>
            <a:endParaRPr lang="en-US">
              <a:effectLst/>
            </a:endParaRPr>
          </a:p>
        </c:rich>
      </c:tx>
    </c:title>
    <c:plotArea>
      <c:layout/>
      <c:scatterChart>
        <c:scatterStyle val="lineMarker"/>
        <c:ser>
          <c:idx val="2"/>
          <c:order val="0"/>
          <c:tx>
            <c:strRef>
              <c:f>'Normalized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plus>
            <c:min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Summary'!$D$4:$D$7</c:f>
              <c:numCache>
                <c:formatCode>0.000</c:formatCode>
                <c:ptCount val="4"/>
                <c:pt idx="0">
                  <c:v>1.6536915044734872</c:v>
                </c:pt>
                <c:pt idx="1">
                  <c:v>2.8477016437781004</c:v>
                </c:pt>
                <c:pt idx="2">
                  <c:v>2.641722240795259</c:v>
                </c:pt>
                <c:pt idx="3">
                  <c:v>3.5293418474091389</c:v>
                </c:pt>
              </c:numCache>
            </c:numRef>
          </c:yVal>
        </c:ser>
        <c:ser>
          <c:idx val="3"/>
          <c:order val="1"/>
          <c:tx>
            <c:strRef>
              <c:f>'Normalized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plus>
            <c:min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Summary'!$E$4:$E$7</c:f>
              <c:numCache>
                <c:formatCode>0.000</c:formatCode>
                <c:ptCount val="4"/>
                <c:pt idx="0">
                  <c:v>1.7027353292262184</c:v>
                </c:pt>
                <c:pt idx="1">
                  <c:v>2.3564529499914735</c:v>
                </c:pt>
                <c:pt idx="2">
                  <c:v>2.4026341439676138</c:v>
                </c:pt>
                <c:pt idx="3">
                  <c:v>2.6115357057306299</c:v>
                </c:pt>
              </c:numCache>
            </c:numRef>
          </c:yVal>
        </c:ser>
        <c:ser>
          <c:idx val="4"/>
          <c:order val="2"/>
          <c:tx>
            <c:strRef>
              <c:f>'Normalized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plus>
            <c:min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Summary'!$F$4:$F$7</c:f>
              <c:numCache>
                <c:formatCode>0.000</c:formatCode>
                <c:ptCount val="4"/>
                <c:pt idx="0">
                  <c:v>1.066006466383929</c:v>
                </c:pt>
                <c:pt idx="1">
                  <c:v>1.8389160466492083</c:v>
                </c:pt>
                <c:pt idx="2">
                  <c:v>1.843868254657238</c:v>
                </c:pt>
                <c:pt idx="3">
                  <c:v>2.2182064737026788</c:v>
                </c:pt>
              </c:numCache>
            </c:numRef>
          </c:yVal>
        </c:ser>
        <c:ser>
          <c:idx val="13"/>
          <c:order val="3"/>
          <c:tx>
            <c:strRef>
              <c:f>'Normalized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plus>
            <c:min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Summary'!$O$4:$O$7</c:f>
              <c:numCache>
                <c:formatCode>0.000</c:formatCode>
                <c:ptCount val="4"/>
                <c:pt idx="0">
                  <c:v>0.59442819814289294</c:v>
                </c:pt>
                <c:pt idx="1">
                  <c:v>0.64014957859400212</c:v>
                </c:pt>
                <c:pt idx="2">
                  <c:v>0.8249976039114264</c:v>
                </c:pt>
                <c:pt idx="3">
                  <c:v>1.0735506891984015</c:v>
                </c:pt>
              </c:numCache>
            </c:numRef>
          </c:yVal>
        </c:ser>
        <c:ser>
          <c:idx val="14"/>
          <c:order val="4"/>
          <c:tx>
            <c:strRef>
              <c:f>'Normalized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plus>
            <c:min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Summary'!$P$4:$P$7</c:f>
              <c:numCache>
                <c:formatCode>0.000</c:formatCode>
                <c:ptCount val="4"/>
                <c:pt idx="0">
                  <c:v>1.4554330621558631</c:v>
                </c:pt>
                <c:pt idx="1">
                  <c:v>1.6708482372715918</c:v>
                </c:pt>
                <c:pt idx="2">
                  <c:v>2.5641156167716552</c:v>
                </c:pt>
                <c:pt idx="3">
                  <c:v>3.3472068907267598</c:v>
                </c:pt>
              </c:numCache>
            </c:numRef>
          </c:yVal>
        </c:ser>
        <c:ser>
          <c:idx val="15"/>
          <c:order val="5"/>
          <c:tx>
            <c:strRef>
              <c:f>'Normalized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plus>
            <c:min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Summary'!$Q$4:$Q$7</c:f>
              <c:numCache>
                <c:formatCode>0.000</c:formatCode>
                <c:ptCount val="4"/>
                <c:pt idx="0">
                  <c:v>0.93819004206724577</c:v>
                </c:pt>
                <c:pt idx="1">
                  <c:v>2.0724280988677637</c:v>
                </c:pt>
                <c:pt idx="2">
                  <c:v>1.9951978689871055</c:v>
                </c:pt>
                <c:pt idx="3">
                  <c:v>2.8282525776624432</c:v>
                </c:pt>
              </c:numCache>
            </c:numRef>
          </c:yVal>
        </c:ser>
        <c:ser>
          <c:idx val="16"/>
          <c:order val="6"/>
          <c:tx>
            <c:strRef>
              <c:f>'Normalized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plus>
            <c:min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Summary'!$R$4:$R$7</c:f>
              <c:numCache>
                <c:formatCode>0.000</c:formatCode>
                <c:ptCount val="4"/>
                <c:pt idx="0">
                  <c:v>0.88069328052345286</c:v>
                </c:pt>
                <c:pt idx="1">
                  <c:v>1.0820363990544974</c:v>
                </c:pt>
                <c:pt idx="2">
                  <c:v>1.4774292873661079</c:v>
                </c:pt>
                <c:pt idx="3">
                  <c:v>1.9442456401091228</c:v>
                </c:pt>
              </c:numCache>
            </c:numRef>
          </c:yVal>
        </c:ser>
        <c:ser>
          <c:idx val="17"/>
          <c:order val="7"/>
          <c:tx>
            <c:strRef>
              <c:f>'Normalized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plus>
            <c:min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Summary'!$S$4:$S$7</c:f>
              <c:numCache>
                <c:formatCode>0.000</c:formatCode>
                <c:ptCount val="4"/>
                <c:pt idx="0">
                  <c:v>0.49338199846063557</c:v>
                </c:pt>
                <c:pt idx="1">
                  <c:v>0.73626661468686105</c:v>
                </c:pt>
                <c:pt idx="2">
                  <c:v>0.69236988126677279</c:v>
                </c:pt>
                <c:pt idx="3">
                  <c:v>1.0048394497696886</c:v>
                </c:pt>
              </c:numCache>
            </c:numRef>
          </c:yVal>
        </c:ser>
        <c:ser>
          <c:idx val="18"/>
          <c:order val="8"/>
          <c:tx>
            <c:strRef>
              <c:f>'Normalized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plus>
            <c:min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Summary'!$T$4:$T$7</c:f>
              <c:numCache>
                <c:formatCode>0.000</c:formatCode>
                <c:ptCount val="4"/>
                <c:pt idx="0">
                  <c:v>0.74947538870220998</c:v>
                </c:pt>
                <c:pt idx="1">
                  <c:v>1.6353344689251517</c:v>
                </c:pt>
                <c:pt idx="2">
                  <c:v>1.6946607891168846</c:v>
                </c:pt>
                <c:pt idx="3">
                  <c:v>2.1567167329361365</c:v>
                </c:pt>
              </c:numCache>
            </c:numRef>
          </c:yVal>
        </c:ser>
        <c:ser>
          <c:idx val="19"/>
          <c:order val="9"/>
          <c:tx>
            <c:strRef>
              <c:f>'Normalized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plus>
            <c:min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Summary'!$U$4:$U$7</c:f>
              <c:numCache>
                <c:formatCode>0.000</c:formatCode>
                <c:ptCount val="4"/>
                <c:pt idx="0">
                  <c:v>1.1355813915692801</c:v>
                </c:pt>
                <c:pt idx="1">
                  <c:v>1.3249251508535445</c:v>
                </c:pt>
                <c:pt idx="2">
                  <c:v>1.6067508297649142</c:v>
                </c:pt>
                <c:pt idx="3">
                  <c:v>2.5341310437874074</c:v>
                </c:pt>
              </c:numCache>
            </c:numRef>
          </c:yVal>
        </c:ser>
        <c:ser>
          <c:idx val="20"/>
          <c:order val="10"/>
          <c:tx>
            <c:strRef>
              <c:f>'Normalized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plus>
            <c:min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Summary'!$V$4:$V$7</c:f>
              <c:numCache>
                <c:formatCode>0.000</c:formatCode>
                <c:ptCount val="4"/>
                <c:pt idx="0">
                  <c:v>1.1338216271778183</c:v>
                </c:pt>
                <c:pt idx="1">
                  <c:v>2.0719039237899097</c:v>
                </c:pt>
                <c:pt idx="2">
                  <c:v>2.6175809729081654</c:v>
                </c:pt>
                <c:pt idx="3">
                  <c:v>2.4888088718096602</c:v>
                </c:pt>
              </c:numCache>
            </c:numRef>
          </c:yVal>
        </c:ser>
        <c:dLbls/>
        <c:axId val="74286208"/>
        <c:axId val="74288128"/>
      </c:scatterChart>
      <c:valAx>
        <c:axId val="7428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4288128"/>
        <c:crosses val="autoZero"/>
        <c:crossBetween val="midCat"/>
      </c:valAx>
      <c:valAx>
        <c:axId val="74288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428620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All Data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plus>
            <c:min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Summary'!$B$4:$B$7</c:f>
              <c:numCache>
                <c:formatCode>0.000</c:formatCode>
                <c:ptCount val="4"/>
                <c:pt idx="0">
                  <c:v>1.0642542423342392</c:v>
                </c:pt>
                <c:pt idx="1">
                  <c:v>1.6436533814640981</c:v>
                </c:pt>
                <c:pt idx="2">
                  <c:v>1.503223556257564</c:v>
                </c:pt>
                <c:pt idx="3">
                  <c:v>1.2676101234505261</c:v>
                </c:pt>
              </c:numCache>
            </c:numRef>
          </c:yVal>
        </c:ser>
        <c:ser>
          <c:idx val="1"/>
          <c:order val="1"/>
          <c:tx>
            <c:strRef>
              <c:f>'Normalized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plus>
            <c:min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Summary'!$C$4:$C$7</c:f>
              <c:numCache>
                <c:formatCode>0.000</c:formatCode>
                <c:ptCount val="4"/>
                <c:pt idx="0">
                  <c:v>0.87441903848588309</c:v>
                </c:pt>
                <c:pt idx="1">
                  <c:v>2.3578577317292897</c:v>
                </c:pt>
                <c:pt idx="2">
                  <c:v>2.108064254589157</c:v>
                </c:pt>
                <c:pt idx="3">
                  <c:v>2.3586321289554775</c:v>
                </c:pt>
              </c:numCache>
            </c:numRef>
          </c:yVal>
        </c:ser>
        <c:ser>
          <c:idx val="2"/>
          <c:order val="2"/>
          <c:tx>
            <c:strRef>
              <c:f>'Normalized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plus>
            <c:min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Summary'!$D$4:$D$7</c:f>
              <c:numCache>
                <c:formatCode>0.000</c:formatCode>
                <c:ptCount val="4"/>
                <c:pt idx="0">
                  <c:v>1.6536915044734872</c:v>
                </c:pt>
                <c:pt idx="1">
                  <c:v>2.8477016437781004</c:v>
                </c:pt>
                <c:pt idx="2">
                  <c:v>2.641722240795259</c:v>
                </c:pt>
                <c:pt idx="3">
                  <c:v>3.5293418474091389</c:v>
                </c:pt>
              </c:numCache>
            </c:numRef>
          </c:yVal>
        </c:ser>
        <c:ser>
          <c:idx val="3"/>
          <c:order val="3"/>
          <c:tx>
            <c:strRef>
              <c:f>'Normalized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plus>
            <c:min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Summary'!$E$4:$E$7</c:f>
              <c:numCache>
                <c:formatCode>0.000</c:formatCode>
                <c:ptCount val="4"/>
                <c:pt idx="0">
                  <c:v>1.7027353292262184</c:v>
                </c:pt>
                <c:pt idx="1">
                  <c:v>2.3564529499914735</c:v>
                </c:pt>
                <c:pt idx="2">
                  <c:v>2.4026341439676138</c:v>
                </c:pt>
                <c:pt idx="3">
                  <c:v>2.6115357057306299</c:v>
                </c:pt>
              </c:numCache>
            </c:numRef>
          </c:yVal>
        </c:ser>
        <c:ser>
          <c:idx val="4"/>
          <c:order val="4"/>
          <c:tx>
            <c:strRef>
              <c:f>'Normalized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plus>
            <c:min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Summary'!$F$4:$F$7</c:f>
              <c:numCache>
                <c:formatCode>0.000</c:formatCode>
                <c:ptCount val="4"/>
                <c:pt idx="0">
                  <c:v>1.066006466383929</c:v>
                </c:pt>
                <c:pt idx="1">
                  <c:v>1.8389160466492083</c:v>
                </c:pt>
                <c:pt idx="2">
                  <c:v>1.843868254657238</c:v>
                </c:pt>
                <c:pt idx="3">
                  <c:v>2.2182064737026788</c:v>
                </c:pt>
              </c:numCache>
            </c:numRef>
          </c:yVal>
        </c:ser>
        <c:ser>
          <c:idx val="5"/>
          <c:order val="5"/>
          <c:tx>
            <c:strRef>
              <c:f>'Normalized Summary'!$G$3</c:f>
              <c:strCache>
                <c:ptCount val="1"/>
                <c:pt idx="0">
                  <c:v>5L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Summary'!$G$4:$G$7</c:f>
              <c:numCache>
                <c:formatCode>0.000</c:formatCode>
                <c:ptCount val="4"/>
                <c:pt idx="0">
                  <c:v>0.60773169442489505</c:v>
                </c:pt>
                <c:pt idx="1">
                  <c:v>1.1682825370496499</c:v>
                </c:pt>
                <c:pt idx="2">
                  <c:v>1.1221490363064246</c:v>
                </c:pt>
                <c:pt idx="3">
                  <c:v>1.4302578963645833</c:v>
                </c:pt>
              </c:numCache>
            </c:numRef>
          </c:yVal>
        </c:ser>
        <c:ser>
          <c:idx val="6"/>
          <c:order val="6"/>
          <c:tx>
            <c:strRef>
              <c:f>'Normalized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plus>
            <c:min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Summary'!$H$4:$H$7</c:f>
              <c:numCache>
                <c:formatCode>0.000</c:formatCode>
                <c:ptCount val="4"/>
                <c:pt idx="0">
                  <c:v>1.197468433709332</c:v>
                </c:pt>
                <c:pt idx="1">
                  <c:v>1.6499625800182127</c:v>
                </c:pt>
                <c:pt idx="2">
                  <c:v>2.0512010956317481</c:v>
                </c:pt>
                <c:pt idx="3">
                  <c:v>2.4629205042344631</c:v>
                </c:pt>
              </c:numCache>
            </c:numRef>
          </c:yVal>
        </c:ser>
        <c:ser>
          <c:idx val="7"/>
          <c:order val="7"/>
          <c:tx>
            <c:strRef>
              <c:f>'Normalized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plus>
            <c:min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Summary'!$I$4:$I$7</c:f>
              <c:numCache>
                <c:formatCode>0.000</c:formatCode>
                <c:ptCount val="4"/>
                <c:pt idx="0">
                  <c:v>1.3294015438585032</c:v>
                </c:pt>
                <c:pt idx="1">
                  <c:v>2.318585421548605</c:v>
                </c:pt>
                <c:pt idx="2">
                  <c:v>2.4528802357680739</c:v>
                </c:pt>
                <c:pt idx="3">
                  <c:v>2.4639511005466743</c:v>
                </c:pt>
              </c:numCache>
            </c:numRef>
          </c:yVal>
        </c:ser>
        <c:ser>
          <c:idx val="8"/>
          <c:order val="8"/>
          <c:tx>
            <c:strRef>
              <c:f>'Normalized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plus>
            <c:min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Summary'!$J$4:$J$7</c:f>
              <c:numCache>
                <c:formatCode>0.000</c:formatCode>
                <c:ptCount val="4"/>
                <c:pt idx="0">
                  <c:v>1.3675739252671146</c:v>
                </c:pt>
                <c:pt idx="1">
                  <c:v>2.3802336958538457</c:v>
                </c:pt>
                <c:pt idx="2">
                  <c:v>3.7870320830238371</c:v>
                </c:pt>
                <c:pt idx="3">
                  <c:v>3.9064224004010772</c:v>
                </c:pt>
              </c:numCache>
            </c:numRef>
          </c:yVal>
        </c:ser>
        <c:ser>
          <c:idx val="9"/>
          <c:order val="9"/>
          <c:tx>
            <c:strRef>
              <c:f>'Normalized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plus>
            <c:min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Summary'!$K$4:$K$7</c:f>
              <c:numCache>
                <c:formatCode>0.000</c:formatCode>
                <c:ptCount val="4"/>
                <c:pt idx="0">
                  <c:v>0.5114000768707424</c:v>
                </c:pt>
                <c:pt idx="1">
                  <c:v>0.81056465073546391</c:v>
                </c:pt>
                <c:pt idx="2">
                  <c:v>0.98845738043377962</c:v>
                </c:pt>
                <c:pt idx="3">
                  <c:v>0.98476259084488371</c:v>
                </c:pt>
              </c:numCache>
            </c:numRef>
          </c:yVal>
        </c:ser>
        <c:ser>
          <c:idx val="10"/>
          <c:order val="10"/>
          <c:tx>
            <c:strRef>
              <c:f>'Normalized Summary'!$L$3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Summary'!$L$10:$L$13</c:f>
                <c:numCache>
                  <c:formatCode>General</c:formatCode>
                  <c:ptCount val="4"/>
                  <c:pt idx="0">
                    <c:v>0.71237200535404199</c:v>
                  </c:pt>
                  <c:pt idx="1">
                    <c:v>2.1382894309404854</c:v>
                  </c:pt>
                  <c:pt idx="2">
                    <c:v>1.6257856280510463</c:v>
                  </c:pt>
                  <c:pt idx="3">
                    <c:v>2.6906364474644731</c:v>
                  </c:pt>
                </c:numCache>
              </c:numRef>
            </c:plus>
            <c:minus>
              <c:numRef>
                <c:f>'Normalized Summary'!$L$10:$L$13</c:f>
                <c:numCache>
                  <c:formatCode>General</c:formatCode>
                  <c:ptCount val="4"/>
                  <c:pt idx="0">
                    <c:v>0.71237200535404199</c:v>
                  </c:pt>
                  <c:pt idx="1">
                    <c:v>2.1382894309404854</c:v>
                  </c:pt>
                  <c:pt idx="2">
                    <c:v>1.6257856280510463</c:v>
                  </c:pt>
                  <c:pt idx="3">
                    <c:v>2.6906364474644731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Summary'!$L$4:$L$7</c:f>
              <c:numCache>
                <c:formatCode>0.000</c:formatCode>
                <c:ptCount val="4"/>
                <c:pt idx="0">
                  <c:v>0.68864964529507322</c:v>
                </c:pt>
                <c:pt idx="1">
                  <c:v>1.9325177809099643</c:v>
                </c:pt>
                <c:pt idx="2">
                  <c:v>1.6420273332338882</c:v>
                </c:pt>
                <c:pt idx="3">
                  <c:v>2.3328234228036044</c:v>
                </c:pt>
              </c:numCache>
            </c:numRef>
          </c:yVal>
        </c:ser>
        <c:ser>
          <c:idx val="11"/>
          <c:order val="11"/>
          <c:tx>
            <c:strRef>
              <c:f>'Normalized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plus>
            <c:min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Summary'!$M$4:$M$7</c:f>
              <c:numCache>
                <c:formatCode>0.000</c:formatCode>
                <c:ptCount val="4"/>
                <c:pt idx="0">
                  <c:v>1.3908493744003436</c:v>
                </c:pt>
                <c:pt idx="1">
                  <c:v>2.1683387431094396</c:v>
                </c:pt>
                <c:pt idx="2">
                  <c:v>2.5298679130607677</c:v>
                </c:pt>
                <c:pt idx="3">
                  <c:v>2.5129145919980256</c:v>
                </c:pt>
              </c:numCache>
            </c:numRef>
          </c:yVal>
        </c:ser>
        <c:ser>
          <c:idx val="12"/>
          <c:order val="12"/>
          <c:tx>
            <c:strRef>
              <c:f>'Normalized Summary'!$N$3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Summary'!$N$10:$N$13</c:f>
                <c:numCache>
                  <c:formatCode>General</c:formatCode>
                  <c:ptCount val="4"/>
                  <c:pt idx="0">
                    <c:v>0.74057457675536098</c:v>
                  </c:pt>
                  <c:pt idx="1">
                    <c:v>1.7986571448639255</c:v>
                  </c:pt>
                  <c:pt idx="2">
                    <c:v>1.3875492115122046</c:v>
                  </c:pt>
                  <c:pt idx="3">
                    <c:v>2.0073677476570229</c:v>
                  </c:pt>
                </c:numCache>
              </c:numRef>
            </c:plus>
            <c:minus>
              <c:numRef>
                <c:f>'Normalized Summary'!$N$10:$N$13</c:f>
                <c:numCache>
                  <c:formatCode>General</c:formatCode>
                  <c:ptCount val="4"/>
                  <c:pt idx="0">
                    <c:v>0.74057457675536098</c:v>
                  </c:pt>
                  <c:pt idx="1">
                    <c:v>1.7986571448639255</c:v>
                  </c:pt>
                  <c:pt idx="2">
                    <c:v>1.3875492115122046</c:v>
                  </c:pt>
                  <c:pt idx="3">
                    <c:v>2.0073677476570229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Summary'!$N$4:$N$7</c:f>
              <c:numCache>
                <c:formatCode>0.000</c:formatCode>
                <c:ptCount val="4"/>
                <c:pt idx="0">
                  <c:v>0.71524781650515179</c:v>
                </c:pt>
                <c:pt idx="1">
                  <c:v>1.7384625541326058</c:v>
                </c:pt>
                <c:pt idx="2">
                  <c:v>1.4060941929525479</c:v>
                </c:pt>
                <c:pt idx="3">
                  <c:v>2.1061819693212187</c:v>
                </c:pt>
              </c:numCache>
            </c:numRef>
          </c:yVal>
        </c:ser>
        <c:ser>
          <c:idx val="13"/>
          <c:order val="13"/>
          <c:tx>
            <c:strRef>
              <c:f>'Normalized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plus>
            <c:min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Summary'!$O$4:$O$7</c:f>
              <c:numCache>
                <c:formatCode>0.000</c:formatCode>
                <c:ptCount val="4"/>
                <c:pt idx="0">
                  <c:v>0.59442819814289294</c:v>
                </c:pt>
                <c:pt idx="1">
                  <c:v>0.64014957859400212</c:v>
                </c:pt>
                <c:pt idx="2">
                  <c:v>0.8249976039114264</c:v>
                </c:pt>
                <c:pt idx="3">
                  <c:v>1.0735506891984015</c:v>
                </c:pt>
              </c:numCache>
            </c:numRef>
          </c:yVal>
        </c:ser>
        <c:ser>
          <c:idx val="14"/>
          <c:order val="14"/>
          <c:tx>
            <c:strRef>
              <c:f>'Normalized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plus>
            <c:min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Summary'!$P$4:$P$7</c:f>
              <c:numCache>
                <c:formatCode>0.000</c:formatCode>
                <c:ptCount val="4"/>
                <c:pt idx="0">
                  <c:v>1.4554330621558631</c:v>
                </c:pt>
                <c:pt idx="1">
                  <c:v>1.6708482372715918</c:v>
                </c:pt>
                <c:pt idx="2">
                  <c:v>2.5641156167716552</c:v>
                </c:pt>
                <c:pt idx="3">
                  <c:v>3.3472068907267598</c:v>
                </c:pt>
              </c:numCache>
            </c:numRef>
          </c:yVal>
        </c:ser>
        <c:ser>
          <c:idx val="15"/>
          <c:order val="15"/>
          <c:tx>
            <c:strRef>
              <c:f>'Normalized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plus>
            <c:min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Summary'!$Q$4:$Q$7</c:f>
              <c:numCache>
                <c:formatCode>0.000</c:formatCode>
                <c:ptCount val="4"/>
                <c:pt idx="0">
                  <c:v>0.93819004206724577</c:v>
                </c:pt>
                <c:pt idx="1">
                  <c:v>2.0724280988677637</c:v>
                </c:pt>
                <c:pt idx="2">
                  <c:v>1.9951978689871055</c:v>
                </c:pt>
                <c:pt idx="3">
                  <c:v>2.8282525776624432</c:v>
                </c:pt>
              </c:numCache>
            </c:numRef>
          </c:yVal>
        </c:ser>
        <c:ser>
          <c:idx val="16"/>
          <c:order val="16"/>
          <c:tx>
            <c:strRef>
              <c:f>'Normalized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plus>
            <c:min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Summary'!$R$4:$R$7</c:f>
              <c:numCache>
                <c:formatCode>0.000</c:formatCode>
                <c:ptCount val="4"/>
                <c:pt idx="0">
                  <c:v>0.88069328052345286</c:v>
                </c:pt>
                <c:pt idx="1">
                  <c:v>1.0820363990544974</c:v>
                </c:pt>
                <c:pt idx="2">
                  <c:v>1.4774292873661079</c:v>
                </c:pt>
                <c:pt idx="3">
                  <c:v>1.9442456401091228</c:v>
                </c:pt>
              </c:numCache>
            </c:numRef>
          </c:yVal>
        </c:ser>
        <c:ser>
          <c:idx val="17"/>
          <c:order val="17"/>
          <c:tx>
            <c:strRef>
              <c:f>'Normalized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plus>
            <c:min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Summary'!$S$4:$S$7</c:f>
              <c:numCache>
                <c:formatCode>0.000</c:formatCode>
                <c:ptCount val="4"/>
                <c:pt idx="0">
                  <c:v>0.49338199846063557</c:v>
                </c:pt>
                <c:pt idx="1">
                  <c:v>0.73626661468686105</c:v>
                </c:pt>
                <c:pt idx="2">
                  <c:v>0.69236988126677279</c:v>
                </c:pt>
                <c:pt idx="3">
                  <c:v>1.0048394497696886</c:v>
                </c:pt>
              </c:numCache>
            </c:numRef>
          </c:yVal>
        </c:ser>
        <c:ser>
          <c:idx val="18"/>
          <c:order val="18"/>
          <c:tx>
            <c:strRef>
              <c:f>'Normalized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plus>
            <c:min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Summary'!$T$4:$T$7</c:f>
              <c:numCache>
                <c:formatCode>0.000</c:formatCode>
                <c:ptCount val="4"/>
                <c:pt idx="0">
                  <c:v>0.74947538870220998</c:v>
                </c:pt>
                <c:pt idx="1">
                  <c:v>1.6353344689251517</c:v>
                </c:pt>
                <c:pt idx="2">
                  <c:v>1.6946607891168846</c:v>
                </c:pt>
                <c:pt idx="3">
                  <c:v>2.1567167329361365</c:v>
                </c:pt>
              </c:numCache>
            </c:numRef>
          </c:yVal>
        </c:ser>
        <c:ser>
          <c:idx val="19"/>
          <c:order val="19"/>
          <c:tx>
            <c:strRef>
              <c:f>'Normalized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plus>
            <c:min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Summary'!$U$4:$U$7</c:f>
              <c:numCache>
                <c:formatCode>0.000</c:formatCode>
                <c:ptCount val="4"/>
                <c:pt idx="0">
                  <c:v>1.1355813915692801</c:v>
                </c:pt>
                <c:pt idx="1">
                  <c:v>1.3249251508535445</c:v>
                </c:pt>
                <c:pt idx="2">
                  <c:v>1.6067508297649142</c:v>
                </c:pt>
                <c:pt idx="3">
                  <c:v>2.5341310437874074</c:v>
                </c:pt>
              </c:numCache>
            </c:numRef>
          </c:yVal>
        </c:ser>
        <c:ser>
          <c:idx val="20"/>
          <c:order val="20"/>
          <c:tx>
            <c:strRef>
              <c:f>'Normalized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plus>
            <c:min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Summary'!$V$4:$V$7</c:f>
              <c:numCache>
                <c:formatCode>0.000</c:formatCode>
                <c:ptCount val="4"/>
                <c:pt idx="0">
                  <c:v>1.1338216271778183</c:v>
                </c:pt>
                <c:pt idx="1">
                  <c:v>2.0719039237899097</c:v>
                </c:pt>
                <c:pt idx="2">
                  <c:v>2.6175809729081654</c:v>
                </c:pt>
                <c:pt idx="3">
                  <c:v>2.4888088718096602</c:v>
                </c:pt>
              </c:numCache>
            </c:numRef>
          </c:yVal>
        </c:ser>
        <c:dLbls/>
        <c:axId val="74530176"/>
        <c:axId val="74544640"/>
      </c:scatterChart>
      <c:valAx>
        <c:axId val="7453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4544640"/>
        <c:crosses val="autoZero"/>
        <c:crossBetween val="midCat"/>
      </c:valAx>
      <c:valAx>
        <c:axId val="74544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453017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FSLM and 3DLM</a:t>
            </a:r>
          </a:p>
        </c:rich>
      </c:tx>
    </c:title>
    <c:plotArea>
      <c:layout/>
      <c:scatterChart>
        <c:scatterStyle val="lineMarker"/>
        <c:ser>
          <c:idx val="5"/>
          <c:order val="0"/>
          <c:tx>
            <c:strRef>
              <c:f>'Normalized Summary'!$G$3</c:f>
              <c:strCache>
                <c:ptCount val="1"/>
                <c:pt idx="0">
                  <c:v>5L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Summary'!$G$4:$G$7</c:f>
              <c:numCache>
                <c:formatCode>0.000</c:formatCode>
                <c:ptCount val="4"/>
                <c:pt idx="0">
                  <c:v>0.60773169442489505</c:v>
                </c:pt>
                <c:pt idx="1">
                  <c:v>1.1682825370496499</c:v>
                </c:pt>
                <c:pt idx="2">
                  <c:v>1.1221490363064246</c:v>
                </c:pt>
                <c:pt idx="3">
                  <c:v>1.4302578963645833</c:v>
                </c:pt>
              </c:numCache>
            </c:numRef>
          </c:yVal>
        </c:ser>
        <c:ser>
          <c:idx val="6"/>
          <c:order val="1"/>
          <c:tx>
            <c:strRef>
              <c:f>'Normalized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plus>
            <c:min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Summary'!$H$4:$H$7</c:f>
              <c:numCache>
                <c:formatCode>0.000</c:formatCode>
                <c:ptCount val="4"/>
                <c:pt idx="0">
                  <c:v>1.197468433709332</c:v>
                </c:pt>
                <c:pt idx="1">
                  <c:v>1.6499625800182127</c:v>
                </c:pt>
                <c:pt idx="2">
                  <c:v>2.0512010956317481</c:v>
                </c:pt>
                <c:pt idx="3">
                  <c:v>2.4629205042344631</c:v>
                </c:pt>
              </c:numCache>
            </c:numRef>
          </c:yVal>
        </c:ser>
        <c:ser>
          <c:idx val="7"/>
          <c:order val="2"/>
          <c:tx>
            <c:strRef>
              <c:f>'Normalized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plus>
            <c:min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Summary'!$I$4:$I$7</c:f>
              <c:numCache>
                <c:formatCode>0.000</c:formatCode>
                <c:ptCount val="4"/>
                <c:pt idx="0">
                  <c:v>1.3294015438585032</c:v>
                </c:pt>
                <c:pt idx="1">
                  <c:v>2.318585421548605</c:v>
                </c:pt>
                <c:pt idx="2">
                  <c:v>2.4528802357680739</c:v>
                </c:pt>
                <c:pt idx="3">
                  <c:v>2.4639511005466743</c:v>
                </c:pt>
              </c:numCache>
            </c:numRef>
          </c:yVal>
        </c:ser>
        <c:ser>
          <c:idx val="8"/>
          <c:order val="3"/>
          <c:tx>
            <c:strRef>
              <c:f>'Normalized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plus>
            <c:min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Summary'!$J$4:$J$7</c:f>
              <c:numCache>
                <c:formatCode>0.000</c:formatCode>
                <c:ptCount val="4"/>
                <c:pt idx="0">
                  <c:v>1.3675739252671146</c:v>
                </c:pt>
                <c:pt idx="1">
                  <c:v>2.3802336958538457</c:v>
                </c:pt>
                <c:pt idx="2">
                  <c:v>3.7870320830238371</c:v>
                </c:pt>
                <c:pt idx="3">
                  <c:v>3.9064224004010772</c:v>
                </c:pt>
              </c:numCache>
            </c:numRef>
          </c:yVal>
        </c:ser>
        <c:ser>
          <c:idx val="9"/>
          <c:order val="4"/>
          <c:tx>
            <c:strRef>
              <c:f>'Normalized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plus>
            <c:min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Summary'!$K$4:$K$7</c:f>
              <c:numCache>
                <c:formatCode>0.000</c:formatCode>
                <c:ptCount val="4"/>
                <c:pt idx="0">
                  <c:v>0.5114000768707424</c:v>
                </c:pt>
                <c:pt idx="1">
                  <c:v>0.81056465073546391</c:v>
                </c:pt>
                <c:pt idx="2">
                  <c:v>0.98845738043377962</c:v>
                </c:pt>
                <c:pt idx="3">
                  <c:v>0.98476259084488371</c:v>
                </c:pt>
              </c:numCache>
            </c:numRef>
          </c:yVal>
        </c:ser>
        <c:ser>
          <c:idx val="10"/>
          <c:order val="5"/>
          <c:tx>
            <c:strRef>
              <c:f>'Normalized Summary'!$L$3</c:f>
              <c:strCache>
                <c:ptCount val="1"/>
                <c:pt idx="0">
                  <c:v>HEP+15L+12.5k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Summary'!$L$4:$L$7</c:f>
              <c:numCache>
                <c:formatCode>0.000</c:formatCode>
                <c:ptCount val="4"/>
                <c:pt idx="0">
                  <c:v>0.68864964529507322</c:v>
                </c:pt>
                <c:pt idx="1">
                  <c:v>1.9325177809099643</c:v>
                </c:pt>
                <c:pt idx="2">
                  <c:v>1.6420273332338882</c:v>
                </c:pt>
                <c:pt idx="3">
                  <c:v>2.3328234228036044</c:v>
                </c:pt>
              </c:numCache>
            </c:numRef>
          </c:yVal>
        </c:ser>
        <c:ser>
          <c:idx val="11"/>
          <c:order val="6"/>
          <c:tx>
            <c:strRef>
              <c:f>'Normalized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plus>
            <c:min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Summary'!$M$4:$M$7</c:f>
              <c:numCache>
                <c:formatCode>0.000</c:formatCode>
                <c:ptCount val="4"/>
                <c:pt idx="0">
                  <c:v>1.3908493744003436</c:v>
                </c:pt>
                <c:pt idx="1">
                  <c:v>2.1683387431094396</c:v>
                </c:pt>
                <c:pt idx="2">
                  <c:v>2.5298679130607677</c:v>
                </c:pt>
                <c:pt idx="3">
                  <c:v>2.5129145919980256</c:v>
                </c:pt>
              </c:numCache>
            </c:numRef>
          </c:yVal>
        </c:ser>
        <c:ser>
          <c:idx val="12"/>
          <c:order val="7"/>
          <c:tx>
            <c:strRef>
              <c:f>'Normalized Summary'!$N$3</c:f>
              <c:strCache>
                <c:ptCount val="1"/>
                <c:pt idx="0">
                  <c:v>HEP+15L+100k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Summary'!$N$4:$N$7</c:f>
              <c:numCache>
                <c:formatCode>0.000</c:formatCode>
                <c:ptCount val="4"/>
                <c:pt idx="0">
                  <c:v>0.71524781650515179</c:v>
                </c:pt>
                <c:pt idx="1">
                  <c:v>1.7384625541326058</c:v>
                </c:pt>
                <c:pt idx="2">
                  <c:v>1.4060941929525479</c:v>
                </c:pt>
                <c:pt idx="3">
                  <c:v>2.1061819693212187</c:v>
                </c:pt>
              </c:numCache>
            </c:numRef>
          </c:yVal>
        </c:ser>
        <c:ser>
          <c:idx val="13"/>
          <c:order val="8"/>
          <c:tx>
            <c:strRef>
              <c:f>'Normalized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plus>
            <c:min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Summary'!$O$4:$O$7</c:f>
              <c:numCache>
                <c:formatCode>0.000</c:formatCode>
                <c:ptCount val="4"/>
                <c:pt idx="0">
                  <c:v>0.59442819814289294</c:v>
                </c:pt>
                <c:pt idx="1">
                  <c:v>0.64014957859400212</c:v>
                </c:pt>
                <c:pt idx="2">
                  <c:v>0.8249976039114264</c:v>
                </c:pt>
                <c:pt idx="3">
                  <c:v>1.0735506891984015</c:v>
                </c:pt>
              </c:numCache>
            </c:numRef>
          </c:yVal>
        </c:ser>
        <c:ser>
          <c:idx val="14"/>
          <c:order val="9"/>
          <c:tx>
            <c:strRef>
              <c:f>'Normalized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plus>
            <c:min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Summary'!$P$4:$P$7</c:f>
              <c:numCache>
                <c:formatCode>0.000</c:formatCode>
                <c:ptCount val="4"/>
                <c:pt idx="0">
                  <c:v>1.4554330621558631</c:v>
                </c:pt>
                <c:pt idx="1">
                  <c:v>1.6708482372715918</c:v>
                </c:pt>
                <c:pt idx="2">
                  <c:v>2.5641156167716552</c:v>
                </c:pt>
                <c:pt idx="3">
                  <c:v>3.3472068907267598</c:v>
                </c:pt>
              </c:numCache>
            </c:numRef>
          </c:yVal>
        </c:ser>
        <c:ser>
          <c:idx val="15"/>
          <c:order val="10"/>
          <c:tx>
            <c:strRef>
              <c:f>'Normalized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plus>
            <c:min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Summary'!$Q$4:$Q$7</c:f>
              <c:numCache>
                <c:formatCode>0.000</c:formatCode>
                <c:ptCount val="4"/>
                <c:pt idx="0">
                  <c:v>0.93819004206724577</c:v>
                </c:pt>
                <c:pt idx="1">
                  <c:v>2.0724280988677637</c:v>
                </c:pt>
                <c:pt idx="2">
                  <c:v>1.9951978689871055</c:v>
                </c:pt>
                <c:pt idx="3">
                  <c:v>2.8282525776624432</c:v>
                </c:pt>
              </c:numCache>
            </c:numRef>
          </c:yVal>
        </c:ser>
        <c:ser>
          <c:idx val="16"/>
          <c:order val="11"/>
          <c:tx>
            <c:strRef>
              <c:f>'Normalized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plus>
            <c:min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Summary'!$R$4:$R$7</c:f>
              <c:numCache>
                <c:formatCode>0.000</c:formatCode>
                <c:ptCount val="4"/>
                <c:pt idx="0">
                  <c:v>0.88069328052345286</c:v>
                </c:pt>
                <c:pt idx="1">
                  <c:v>1.0820363990544974</c:v>
                </c:pt>
                <c:pt idx="2">
                  <c:v>1.4774292873661079</c:v>
                </c:pt>
                <c:pt idx="3">
                  <c:v>1.9442456401091228</c:v>
                </c:pt>
              </c:numCache>
            </c:numRef>
          </c:yVal>
        </c:ser>
        <c:ser>
          <c:idx val="17"/>
          <c:order val="12"/>
          <c:tx>
            <c:strRef>
              <c:f>'Normalized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plus>
            <c:min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Summary'!$S$4:$S$7</c:f>
              <c:numCache>
                <c:formatCode>0.000</c:formatCode>
                <c:ptCount val="4"/>
                <c:pt idx="0">
                  <c:v>0.49338199846063557</c:v>
                </c:pt>
                <c:pt idx="1">
                  <c:v>0.73626661468686105</c:v>
                </c:pt>
                <c:pt idx="2">
                  <c:v>0.69236988126677279</c:v>
                </c:pt>
                <c:pt idx="3">
                  <c:v>1.0048394497696886</c:v>
                </c:pt>
              </c:numCache>
            </c:numRef>
          </c:yVal>
        </c:ser>
        <c:ser>
          <c:idx val="18"/>
          <c:order val="13"/>
          <c:tx>
            <c:strRef>
              <c:f>'Normalized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plus>
            <c:min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Summary'!$T$4:$T$7</c:f>
              <c:numCache>
                <c:formatCode>0.000</c:formatCode>
                <c:ptCount val="4"/>
                <c:pt idx="0">
                  <c:v>0.74947538870220998</c:v>
                </c:pt>
                <c:pt idx="1">
                  <c:v>1.6353344689251517</c:v>
                </c:pt>
                <c:pt idx="2">
                  <c:v>1.6946607891168846</c:v>
                </c:pt>
                <c:pt idx="3">
                  <c:v>2.1567167329361365</c:v>
                </c:pt>
              </c:numCache>
            </c:numRef>
          </c:yVal>
        </c:ser>
        <c:ser>
          <c:idx val="19"/>
          <c:order val="14"/>
          <c:tx>
            <c:strRef>
              <c:f>'Normalized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plus>
            <c:min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Summary'!$U$4:$U$7</c:f>
              <c:numCache>
                <c:formatCode>0.000</c:formatCode>
                <c:ptCount val="4"/>
                <c:pt idx="0">
                  <c:v>1.1355813915692801</c:v>
                </c:pt>
                <c:pt idx="1">
                  <c:v>1.3249251508535445</c:v>
                </c:pt>
                <c:pt idx="2">
                  <c:v>1.6067508297649142</c:v>
                </c:pt>
                <c:pt idx="3">
                  <c:v>2.5341310437874074</c:v>
                </c:pt>
              </c:numCache>
            </c:numRef>
          </c:yVal>
        </c:ser>
        <c:ser>
          <c:idx val="20"/>
          <c:order val="15"/>
          <c:tx>
            <c:strRef>
              <c:f>'Normalized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plus>
            <c:min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Summary'!$V$4:$V$7</c:f>
              <c:numCache>
                <c:formatCode>0.000</c:formatCode>
                <c:ptCount val="4"/>
                <c:pt idx="0">
                  <c:v>1.1338216271778183</c:v>
                </c:pt>
                <c:pt idx="1">
                  <c:v>2.0719039237899097</c:v>
                </c:pt>
                <c:pt idx="2">
                  <c:v>2.6175809729081654</c:v>
                </c:pt>
                <c:pt idx="3">
                  <c:v>2.4888088718096602</c:v>
                </c:pt>
              </c:numCache>
            </c:numRef>
          </c:yVal>
        </c:ser>
        <c:dLbls/>
        <c:axId val="74634368"/>
        <c:axId val="74636288"/>
      </c:scatterChart>
      <c:valAx>
        <c:axId val="74634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4636288"/>
        <c:crosses val="autoZero"/>
        <c:crossBetween val="midCat"/>
      </c:valAx>
      <c:valAx>
        <c:axId val="74636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463436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'Fold Urea'!$B$11:$V$11</c:f>
                <c:numCache>
                  <c:formatCode>General</c:formatCode>
                  <c:ptCount val="21"/>
                  <c:pt idx="0">
                    <c:v>0.20791803851583496</c:v>
                  </c:pt>
                  <c:pt idx="1">
                    <c:v>0.17278427722945197</c:v>
                  </c:pt>
                  <c:pt idx="2">
                    <c:v>0.10580173720099523</c:v>
                  </c:pt>
                  <c:pt idx="3">
                    <c:v>0.2333793616063119</c:v>
                  </c:pt>
                  <c:pt idx="4">
                    <c:v>8.6862960097706679E-2</c:v>
                  </c:pt>
                  <c:pt idx="5">
                    <c:v>0.32623922513148357</c:v>
                  </c:pt>
                  <c:pt idx="6">
                    <c:v>0.29711800423612744</c:v>
                  </c:pt>
                  <c:pt idx="7">
                    <c:v>0.36625582563061571</c:v>
                  </c:pt>
                  <c:pt idx="8">
                    <c:v>0.15228782318538103</c:v>
                  </c:pt>
                  <c:pt idx="9">
                    <c:v>0.28435263264385408</c:v>
                  </c:pt>
                  <c:pt idx="10">
                    <c:v>0.11957539164154385</c:v>
                  </c:pt>
                  <c:pt idx="11">
                    <c:v>0.29040382672013892</c:v>
                  </c:pt>
                  <c:pt idx="12">
                    <c:v>0.17065512534558636</c:v>
                  </c:pt>
                  <c:pt idx="13">
                    <c:v>0.28760358597589802</c:v>
                  </c:pt>
                  <c:pt idx="14">
                    <c:v>0.26302661033221175</c:v>
                  </c:pt>
                  <c:pt idx="15">
                    <c:v>0.14201468630167127</c:v>
                  </c:pt>
                  <c:pt idx="16">
                    <c:v>0.2025206483169415</c:v>
                  </c:pt>
                  <c:pt idx="17">
                    <c:v>0.17226766730930637</c:v>
                  </c:pt>
                  <c:pt idx="18">
                    <c:v>0.19224252010470802</c:v>
                  </c:pt>
                  <c:pt idx="19">
                    <c:v>0.26318635297718318</c:v>
                  </c:pt>
                  <c:pt idx="20">
                    <c:v>0.17152652103526969</c:v>
                  </c:pt>
                </c:numCache>
              </c:numRef>
            </c:plus>
            <c:minus>
              <c:numRef>
                <c:f>'Fold Urea'!$B$11:$V$11</c:f>
                <c:numCache>
                  <c:formatCode>General</c:formatCode>
                  <c:ptCount val="21"/>
                  <c:pt idx="0">
                    <c:v>0.20791803851583496</c:v>
                  </c:pt>
                  <c:pt idx="1">
                    <c:v>0.17278427722945197</c:v>
                  </c:pt>
                  <c:pt idx="2">
                    <c:v>0.10580173720099523</c:v>
                  </c:pt>
                  <c:pt idx="3">
                    <c:v>0.2333793616063119</c:v>
                  </c:pt>
                  <c:pt idx="4">
                    <c:v>8.6862960097706679E-2</c:v>
                  </c:pt>
                  <c:pt idx="5">
                    <c:v>0.32623922513148357</c:v>
                  </c:pt>
                  <c:pt idx="6">
                    <c:v>0.29711800423612744</c:v>
                  </c:pt>
                  <c:pt idx="7">
                    <c:v>0.36625582563061571</c:v>
                  </c:pt>
                  <c:pt idx="8">
                    <c:v>0.15228782318538103</c:v>
                  </c:pt>
                  <c:pt idx="9">
                    <c:v>0.28435263264385408</c:v>
                  </c:pt>
                  <c:pt idx="10">
                    <c:v>0.11957539164154385</c:v>
                  </c:pt>
                  <c:pt idx="11">
                    <c:v>0.29040382672013892</c:v>
                  </c:pt>
                  <c:pt idx="12">
                    <c:v>0.17065512534558636</c:v>
                  </c:pt>
                  <c:pt idx="13">
                    <c:v>0.28760358597589802</c:v>
                  </c:pt>
                  <c:pt idx="14">
                    <c:v>0.26302661033221175</c:v>
                  </c:pt>
                  <c:pt idx="15">
                    <c:v>0.14201468630167127</c:v>
                  </c:pt>
                  <c:pt idx="16">
                    <c:v>0.2025206483169415</c:v>
                  </c:pt>
                  <c:pt idx="17">
                    <c:v>0.17226766730930637</c:v>
                  </c:pt>
                  <c:pt idx="18">
                    <c:v>0.19224252010470802</c:v>
                  </c:pt>
                  <c:pt idx="19">
                    <c:v>0.26318635297718318</c:v>
                  </c:pt>
                  <c:pt idx="20">
                    <c:v>0.17152652103526969</c:v>
                  </c:pt>
                </c:numCache>
              </c:numRef>
            </c:minus>
          </c:errBars>
          <c:cat>
            <c:strRef>
              <c:f>'Fold Urea'!$B$1:$V$1</c:f>
              <c:strCache>
                <c:ptCount val="21"/>
                <c:pt idx="0">
                  <c:v>SG</c:v>
                </c:pt>
                <c:pt idx="1">
                  <c:v>DG</c:v>
                </c:pt>
                <c:pt idx="2">
                  <c:v>HEP+12.5k</c:v>
                </c:pt>
                <c:pt idx="3">
                  <c:v>HEP+25k</c:v>
                </c:pt>
                <c:pt idx="4">
                  <c:v>HEP+100k</c:v>
                </c:pt>
                <c:pt idx="5">
                  <c:v>5L</c:v>
                </c:pt>
                <c:pt idx="6">
                  <c:v>HEP+5L+12.5k</c:v>
                </c:pt>
                <c:pt idx="7">
                  <c:v>HEP+5L+25k</c:v>
                </c:pt>
                <c:pt idx="8">
                  <c:v>HEP+5L+100k</c:v>
                </c:pt>
                <c:pt idx="9">
                  <c:v>15L</c:v>
                </c:pt>
                <c:pt idx="10">
                  <c:v>HEP+15L+12.5k</c:v>
                </c:pt>
                <c:pt idx="11">
                  <c:v>HEP+15L+25k</c:v>
                </c:pt>
                <c:pt idx="12">
                  <c:v>HEP+15L+100k</c:v>
                </c:pt>
                <c:pt idx="13">
                  <c:v>HEP+12.5BL</c:v>
                </c:pt>
                <c:pt idx="14">
                  <c:v>HEP+12.5BL+12.5k</c:v>
                </c:pt>
                <c:pt idx="15">
                  <c:v>HEP+12.5BL+25k</c:v>
                </c:pt>
                <c:pt idx="16">
                  <c:v>HEP+12.5BL+100k</c:v>
                </c:pt>
                <c:pt idx="17">
                  <c:v>HEP+15BL</c:v>
                </c:pt>
                <c:pt idx="18">
                  <c:v>HEP+15BL+12.5k</c:v>
                </c:pt>
                <c:pt idx="19">
                  <c:v>HEP+15BL+25k</c:v>
                </c:pt>
                <c:pt idx="20">
                  <c:v>HEP+15BL+100k</c:v>
                </c:pt>
              </c:strCache>
            </c:strRef>
          </c:cat>
          <c:val>
            <c:numRef>
              <c:f>'Fold Urea'!$B$4:$V$4</c:f>
              <c:numCache>
                <c:formatCode>0.000</c:formatCode>
                <c:ptCount val="21"/>
                <c:pt idx="0">
                  <c:v>0.98944853084170292</c:v>
                </c:pt>
                <c:pt idx="1">
                  <c:v>1.1364341931172055</c:v>
                </c:pt>
                <c:pt idx="2">
                  <c:v>0.95703997742988345</c:v>
                </c:pt>
                <c:pt idx="3">
                  <c:v>0.89537600950305285</c:v>
                </c:pt>
                <c:pt idx="4">
                  <c:v>0.96464364278431003</c:v>
                </c:pt>
                <c:pt idx="5">
                  <c:v>1.0403601771885178</c:v>
                </c:pt>
                <c:pt idx="6">
                  <c:v>1.1843234208962026</c:v>
                </c:pt>
                <c:pt idx="7">
                  <c:v>1.1651401415187543</c:v>
                </c:pt>
                <c:pt idx="8">
                  <c:v>1.4345817154584712</c:v>
                </c:pt>
                <c:pt idx="9">
                  <c:v>0.9753597513878165</c:v>
                </c:pt>
                <c:pt idx="10">
                  <c:v>1.3609663623489769</c:v>
                </c:pt>
                <c:pt idx="11">
                  <c:v>1.3823860613710925</c:v>
                </c:pt>
                <c:pt idx="12">
                  <c:v>0.84039345511810537</c:v>
                </c:pt>
                <c:pt idx="13">
                  <c:v>0.83382077365432117</c:v>
                </c:pt>
                <c:pt idx="14">
                  <c:v>0.99330588174070877</c:v>
                </c:pt>
                <c:pt idx="15">
                  <c:v>0.87952051869945191</c:v>
                </c:pt>
                <c:pt idx="16">
                  <c:v>1.061214101446343</c:v>
                </c:pt>
                <c:pt idx="17">
                  <c:v>1.1987866385341843</c:v>
                </c:pt>
                <c:pt idx="18">
                  <c:v>1.0643756273680394</c:v>
                </c:pt>
                <c:pt idx="19">
                  <c:v>0.80877761887650867</c:v>
                </c:pt>
                <c:pt idx="20">
                  <c:v>0.90816298659411587</c:v>
                </c:pt>
              </c:numCache>
            </c:numRef>
          </c:val>
        </c:ser>
        <c:dLbls/>
        <c:axId val="74806784"/>
        <c:axId val="74808320"/>
      </c:barChart>
      <c:catAx>
        <c:axId val="74806784"/>
        <c:scaling>
          <c:orientation val="minMax"/>
        </c:scaling>
        <c:axPos val="b"/>
        <c:majorTickMark val="none"/>
        <c:tickLblPos val="nextTo"/>
        <c:crossAx val="74808320"/>
        <c:crosses val="autoZero"/>
        <c:auto val="1"/>
        <c:lblAlgn val="ctr"/>
        <c:lblOffset val="100"/>
      </c:catAx>
      <c:valAx>
        <c:axId val="74808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Fold Increase in Urea Production From Day 4 to Day 12</a:t>
                </a:r>
                <a:endParaRPr lang="en-US" sz="1000">
                  <a:effectLst/>
                </a:endParaRPr>
              </a:p>
            </c:rich>
          </c:tx>
        </c:title>
        <c:numFmt formatCode="General" sourceLinked="0"/>
        <c:majorTickMark val="none"/>
        <c:tickLblPos val="nextTo"/>
        <c:crossAx val="74806784"/>
        <c:crosses val="autoZero"/>
        <c:crossBetween val="between"/>
      </c:valAx>
    </c:plotArea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'Fold Alb'!$B$13:$V$13</c:f>
                <c:numCache>
                  <c:formatCode>General</c:formatCode>
                  <c:ptCount val="21"/>
                  <c:pt idx="0">
                    <c:v>0.31090898848092791</c:v>
                  </c:pt>
                  <c:pt idx="1">
                    <c:v>0.34597910486353095</c:v>
                  </c:pt>
                  <c:pt idx="2">
                    <c:v>0.30900298162340067</c:v>
                  </c:pt>
                  <c:pt idx="3">
                    <c:v>0.34027785268652583</c:v>
                  </c:pt>
                  <c:pt idx="4">
                    <c:v>0.32581629520615096</c:v>
                  </c:pt>
                  <c:pt idx="5">
                    <c:v>0.33621206459953334</c:v>
                  </c:pt>
                  <c:pt idx="6">
                    <c:v>0.23058667579755954</c:v>
                  </c:pt>
                  <c:pt idx="7">
                    <c:v>0.49364002643607113</c:v>
                  </c:pt>
                  <c:pt idx="8">
                    <c:v>0.24469142618929396</c:v>
                  </c:pt>
                  <c:pt idx="9">
                    <c:v>0.28143017001128839</c:v>
                  </c:pt>
                  <c:pt idx="10">
                    <c:v>0.33364727330998956</c:v>
                  </c:pt>
                  <c:pt idx="11">
                    <c:v>0.35937988302563895</c:v>
                  </c:pt>
                  <c:pt idx="12">
                    <c:v>0.3804402100894565</c:v>
                  </c:pt>
                  <c:pt idx="13">
                    <c:v>0.54273253750607664</c:v>
                  </c:pt>
                  <c:pt idx="14">
                    <c:v>0.206608162199828</c:v>
                  </c:pt>
                  <c:pt idx="15">
                    <c:v>0.16863096292654473</c:v>
                  </c:pt>
                  <c:pt idx="16">
                    <c:v>0.27583329611651913</c:v>
                  </c:pt>
                  <c:pt idx="17">
                    <c:v>0.16408969413187496</c:v>
                  </c:pt>
                  <c:pt idx="18">
                    <c:v>0.23009729170764373</c:v>
                  </c:pt>
                  <c:pt idx="19">
                    <c:v>0.24413649028982182</c:v>
                  </c:pt>
                  <c:pt idx="20">
                    <c:v>0.18752926302817319</c:v>
                  </c:pt>
                </c:numCache>
              </c:numRef>
            </c:plus>
            <c:minus>
              <c:numRef>
                <c:f>'Fold Alb'!$B$13:$V$13</c:f>
                <c:numCache>
                  <c:formatCode>General</c:formatCode>
                  <c:ptCount val="21"/>
                  <c:pt idx="0">
                    <c:v>0.31090898848092791</c:v>
                  </c:pt>
                  <c:pt idx="1">
                    <c:v>0.34597910486353095</c:v>
                  </c:pt>
                  <c:pt idx="2">
                    <c:v>0.30900298162340067</c:v>
                  </c:pt>
                  <c:pt idx="3">
                    <c:v>0.34027785268652583</c:v>
                  </c:pt>
                  <c:pt idx="4">
                    <c:v>0.32581629520615096</c:v>
                  </c:pt>
                  <c:pt idx="5">
                    <c:v>0.33621206459953334</c:v>
                  </c:pt>
                  <c:pt idx="6">
                    <c:v>0.23058667579755954</c:v>
                  </c:pt>
                  <c:pt idx="7">
                    <c:v>0.49364002643607113</c:v>
                  </c:pt>
                  <c:pt idx="8">
                    <c:v>0.24469142618929396</c:v>
                  </c:pt>
                  <c:pt idx="9">
                    <c:v>0.28143017001128839</c:v>
                  </c:pt>
                  <c:pt idx="10">
                    <c:v>0.33364727330998956</c:v>
                  </c:pt>
                  <c:pt idx="11">
                    <c:v>0.35937988302563895</c:v>
                  </c:pt>
                  <c:pt idx="12">
                    <c:v>0.3804402100894565</c:v>
                  </c:pt>
                  <c:pt idx="13">
                    <c:v>0.54273253750607664</c:v>
                  </c:pt>
                  <c:pt idx="14">
                    <c:v>0.206608162199828</c:v>
                  </c:pt>
                  <c:pt idx="15">
                    <c:v>0.16863096292654473</c:v>
                  </c:pt>
                  <c:pt idx="16">
                    <c:v>0.27583329611651913</c:v>
                  </c:pt>
                  <c:pt idx="17">
                    <c:v>0.16408969413187496</c:v>
                  </c:pt>
                  <c:pt idx="18">
                    <c:v>0.23009729170764373</c:v>
                  </c:pt>
                  <c:pt idx="19">
                    <c:v>0.24413649028982182</c:v>
                  </c:pt>
                  <c:pt idx="20">
                    <c:v>0.18752926302817319</c:v>
                  </c:pt>
                </c:numCache>
              </c:numRef>
            </c:minus>
          </c:errBars>
          <c:cat>
            <c:strRef>
              <c:f>'Fold Alb'!$B$3:$V$3</c:f>
              <c:strCache>
                <c:ptCount val="21"/>
                <c:pt idx="0">
                  <c:v>SG</c:v>
                </c:pt>
                <c:pt idx="1">
                  <c:v>DG</c:v>
                </c:pt>
                <c:pt idx="2">
                  <c:v>HEP+12.5k</c:v>
                </c:pt>
                <c:pt idx="3">
                  <c:v>HEP+25k</c:v>
                </c:pt>
                <c:pt idx="4">
                  <c:v>HEP+100k</c:v>
                </c:pt>
                <c:pt idx="5">
                  <c:v>5L</c:v>
                </c:pt>
                <c:pt idx="6">
                  <c:v>HEP+5L+12.5k</c:v>
                </c:pt>
                <c:pt idx="7">
                  <c:v>HEP+5L+25k</c:v>
                </c:pt>
                <c:pt idx="8">
                  <c:v>HEP+5L+100k</c:v>
                </c:pt>
                <c:pt idx="9">
                  <c:v>15L</c:v>
                </c:pt>
                <c:pt idx="10">
                  <c:v>HEP+15L+12.5k</c:v>
                </c:pt>
                <c:pt idx="11">
                  <c:v>HEP+15L+25k</c:v>
                </c:pt>
                <c:pt idx="12">
                  <c:v>HEP+15L+100k</c:v>
                </c:pt>
                <c:pt idx="13">
                  <c:v>HEP+12.5BL</c:v>
                </c:pt>
                <c:pt idx="14">
                  <c:v>HEP+12.5BL+12.5k</c:v>
                </c:pt>
                <c:pt idx="15">
                  <c:v>HEP+12.5BL+25k</c:v>
                </c:pt>
                <c:pt idx="16">
                  <c:v>HEP+12.5BL+100k</c:v>
                </c:pt>
                <c:pt idx="17">
                  <c:v>HEP+15BL</c:v>
                </c:pt>
                <c:pt idx="18">
                  <c:v>HEP+15BL+12.5k</c:v>
                </c:pt>
                <c:pt idx="19">
                  <c:v>HEP+15BL+25k</c:v>
                </c:pt>
                <c:pt idx="20">
                  <c:v>HEP+15BL+100k</c:v>
                </c:pt>
              </c:strCache>
            </c:strRef>
          </c:cat>
          <c:val>
            <c:numRef>
              <c:f>'Fold Alb'!$B$6:$V$6</c:f>
              <c:numCache>
                <c:formatCode>0.000</c:formatCode>
                <c:ptCount val="21"/>
                <c:pt idx="0">
                  <c:v>1.1910782903437289</c:v>
                </c:pt>
                <c:pt idx="1">
                  <c:v>2.6973705113278545</c:v>
                </c:pt>
                <c:pt idx="2">
                  <c:v>2.1342202205560903</c:v>
                </c:pt>
                <c:pt idx="3">
                  <c:v>1.5337296765419213</c:v>
                </c:pt>
                <c:pt idx="4">
                  <c:v>2.0808564897614583</c:v>
                </c:pt>
                <c:pt idx="5">
                  <c:v>2.3534364086738249</c:v>
                </c:pt>
                <c:pt idx="6">
                  <c:v>2.0567728007703803</c:v>
                </c:pt>
                <c:pt idx="7">
                  <c:v>1.8534287942792766</c:v>
                </c:pt>
                <c:pt idx="8">
                  <c:v>2.8564615983286421</c:v>
                </c:pt>
                <c:pt idx="9">
                  <c:v>1.9256207329311466</c:v>
                </c:pt>
                <c:pt idx="10">
                  <c:v>3.3875330347466224</c:v>
                </c:pt>
                <c:pt idx="11">
                  <c:v>1.8067481916087813</c:v>
                </c:pt>
                <c:pt idx="12">
                  <c:v>2.9446884292670163</c:v>
                </c:pt>
                <c:pt idx="13">
                  <c:v>1.8060224810202117</c:v>
                </c:pt>
                <c:pt idx="14">
                  <c:v>2.2998013290756929</c:v>
                </c:pt>
                <c:pt idx="15">
                  <c:v>3.0145838805009668</c:v>
                </c:pt>
                <c:pt idx="16">
                  <c:v>2.2076308325567466</c:v>
                </c:pt>
                <c:pt idx="17">
                  <c:v>2.0366358174899233</c:v>
                </c:pt>
                <c:pt idx="18">
                  <c:v>2.8776351638053157</c:v>
                </c:pt>
                <c:pt idx="19">
                  <c:v>2.2315714774838349</c:v>
                </c:pt>
                <c:pt idx="20">
                  <c:v>2.1950620910314829</c:v>
                </c:pt>
              </c:numCache>
            </c:numRef>
          </c:val>
        </c:ser>
        <c:dLbls/>
        <c:axId val="74911104"/>
        <c:axId val="74925184"/>
      </c:barChart>
      <c:catAx>
        <c:axId val="74911104"/>
        <c:scaling>
          <c:orientation val="minMax"/>
        </c:scaling>
        <c:axPos val="b"/>
        <c:majorTickMark val="none"/>
        <c:tickLblPos val="nextTo"/>
        <c:crossAx val="74925184"/>
        <c:crosses val="autoZero"/>
        <c:auto val="1"/>
        <c:lblAlgn val="ctr"/>
        <c:lblOffset val="100"/>
      </c:catAx>
      <c:valAx>
        <c:axId val="74925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Fold</a:t>
                </a:r>
                <a:r>
                  <a:rPr lang="en-US" baseline="0"/>
                  <a:t> Increase in Albumin Production From Day 4 to Day 12</a:t>
                </a:r>
                <a:endParaRPr lang="en-US"/>
              </a:p>
            </c:rich>
          </c:tx>
        </c:title>
        <c:numFmt formatCode="General" sourceLinked="0"/>
        <c:majorTickMark val="none"/>
        <c:tickLblPos val="nextTo"/>
        <c:crossAx val="74911104"/>
        <c:crosses val="autoZero"/>
        <c:crossBetween val="between"/>
      </c:valAx>
    </c:plotArea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Normalized Albumin: All Data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plus>
            <c:minus>
              <c:numRef>
                <c:f>'Normalized Summary'!$B$10:$B$13</c:f>
                <c:numCache>
                  <c:formatCode>General</c:formatCode>
                  <c:ptCount val="4"/>
                  <c:pt idx="0">
                    <c:v>6.3207935024858233E-2</c:v>
                  </c:pt>
                  <c:pt idx="1">
                    <c:v>7.9529427621790771E-2</c:v>
                  </c:pt>
                  <c:pt idx="2">
                    <c:v>0.29601791819931189</c:v>
                  </c:pt>
                  <c:pt idx="3">
                    <c:v>0.38685379589964636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Summary'!$B$4:$B$7</c:f>
              <c:numCache>
                <c:formatCode>0.000</c:formatCode>
                <c:ptCount val="4"/>
                <c:pt idx="0">
                  <c:v>1.0642542423342392</c:v>
                </c:pt>
                <c:pt idx="1">
                  <c:v>1.6436533814640981</c:v>
                </c:pt>
                <c:pt idx="2">
                  <c:v>1.503223556257564</c:v>
                </c:pt>
                <c:pt idx="3">
                  <c:v>1.2676101234505261</c:v>
                </c:pt>
              </c:numCache>
            </c:numRef>
          </c:yVal>
        </c:ser>
        <c:ser>
          <c:idx val="1"/>
          <c:order val="1"/>
          <c:tx>
            <c:strRef>
              <c:f>'Normalized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plus>
            <c:minus>
              <c:numRef>
                <c:f>'Normalized Summary'!$C$10:$C$13</c:f>
                <c:numCache>
                  <c:formatCode>General</c:formatCode>
                  <c:ptCount val="4"/>
                  <c:pt idx="0">
                    <c:v>3.2437136672030936E-2</c:v>
                  </c:pt>
                  <c:pt idx="1">
                    <c:v>0.31851021211270414</c:v>
                  </c:pt>
                  <c:pt idx="2">
                    <c:v>0.2920627781405537</c:v>
                  </c:pt>
                  <c:pt idx="3">
                    <c:v>0.81133329816983835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Summary'!$C$4:$C$7</c:f>
              <c:numCache>
                <c:formatCode>0.000</c:formatCode>
                <c:ptCount val="4"/>
                <c:pt idx="0">
                  <c:v>0.87441903848588309</c:v>
                </c:pt>
                <c:pt idx="1">
                  <c:v>2.3578577317292897</c:v>
                </c:pt>
                <c:pt idx="2">
                  <c:v>2.108064254589157</c:v>
                </c:pt>
                <c:pt idx="3">
                  <c:v>2.3586321289554775</c:v>
                </c:pt>
              </c:numCache>
            </c:numRef>
          </c:yVal>
        </c:ser>
        <c:ser>
          <c:idx val="2"/>
          <c:order val="2"/>
          <c:tx>
            <c:strRef>
              <c:f>'Normalized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plus>
            <c:minus>
              <c:numRef>
                <c:f>'Normalized Summary'!$D$10:$D$13</c:f>
                <c:numCache>
                  <c:formatCode>General</c:formatCode>
                  <c:ptCount val="4"/>
                  <c:pt idx="0">
                    <c:v>0.29209352097535402</c:v>
                  </c:pt>
                  <c:pt idx="1">
                    <c:v>0.34974589470999112</c:v>
                  </c:pt>
                  <c:pt idx="2">
                    <c:v>0.41280204468020842</c:v>
                  </c:pt>
                  <c:pt idx="3">
                    <c:v>0.89484136550948945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Summary'!$D$4:$D$7</c:f>
              <c:numCache>
                <c:formatCode>0.000</c:formatCode>
                <c:ptCount val="4"/>
                <c:pt idx="0">
                  <c:v>1.6536915044734872</c:v>
                </c:pt>
                <c:pt idx="1">
                  <c:v>2.8477016437781004</c:v>
                </c:pt>
                <c:pt idx="2">
                  <c:v>2.641722240795259</c:v>
                </c:pt>
                <c:pt idx="3">
                  <c:v>3.5293418474091389</c:v>
                </c:pt>
              </c:numCache>
            </c:numRef>
          </c:yVal>
        </c:ser>
        <c:ser>
          <c:idx val="3"/>
          <c:order val="3"/>
          <c:tx>
            <c:strRef>
              <c:f>'Normalized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plus>
            <c:minus>
              <c:numRef>
                <c:f>'Normalized Summary'!$E$10:$E$13</c:f>
                <c:numCache>
                  <c:formatCode>General</c:formatCode>
                  <c:ptCount val="4"/>
                  <c:pt idx="0">
                    <c:v>0.62822213450735453</c:v>
                  </c:pt>
                  <c:pt idx="1">
                    <c:v>0.50333296008938533</c:v>
                  </c:pt>
                  <c:pt idx="2">
                    <c:v>0.63233607933613045</c:v>
                  </c:pt>
                  <c:pt idx="3">
                    <c:v>0.58423244018631937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Summary'!$E$4:$E$7</c:f>
              <c:numCache>
                <c:formatCode>0.000</c:formatCode>
                <c:ptCount val="4"/>
                <c:pt idx="0">
                  <c:v>1.7027353292262184</c:v>
                </c:pt>
                <c:pt idx="1">
                  <c:v>2.3564529499914735</c:v>
                </c:pt>
                <c:pt idx="2">
                  <c:v>2.4026341439676138</c:v>
                </c:pt>
                <c:pt idx="3">
                  <c:v>2.6115357057306299</c:v>
                </c:pt>
              </c:numCache>
            </c:numRef>
          </c:yVal>
        </c:ser>
        <c:ser>
          <c:idx val="4"/>
          <c:order val="4"/>
          <c:tx>
            <c:strRef>
              <c:f>'Normalized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plus>
            <c:minus>
              <c:numRef>
                <c:f>'Normalized Summary'!$G$10:$G$13</c:f>
                <c:numCache>
                  <c:formatCode>General</c:formatCode>
                  <c:ptCount val="4"/>
                  <c:pt idx="0">
                    <c:v>0.14611933991014495</c:v>
                  </c:pt>
                  <c:pt idx="1">
                    <c:v>0.25577895783546234</c:v>
                  </c:pt>
                  <c:pt idx="2">
                    <c:v>0.43921067528060304</c:v>
                  </c:pt>
                  <c:pt idx="3">
                    <c:v>0.33612600849128405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Summary'!$F$4:$F$7</c:f>
              <c:numCache>
                <c:formatCode>0.000</c:formatCode>
                <c:ptCount val="4"/>
                <c:pt idx="0">
                  <c:v>1.066006466383929</c:v>
                </c:pt>
                <c:pt idx="1">
                  <c:v>1.8389160466492083</c:v>
                </c:pt>
                <c:pt idx="2">
                  <c:v>1.843868254657238</c:v>
                </c:pt>
                <c:pt idx="3">
                  <c:v>2.2182064737026788</c:v>
                </c:pt>
              </c:numCache>
            </c:numRef>
          </c:yVal>
        </c:ser>
        <c:ser>
          <c:idx val="5"/>
          <c:order val="5"/>
          <c:tx>
            <c:strRef>
              <c:f>'Normalized Summary'!$G$3</c:f>
              <c:strCache>
                <c:ptCount val="1"/>
                <c:pt idx="0">
                  <c:v>5L</c:v>
                </c:pt>
              </c:strCache>
            </c:strRef>
          </c:tx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Summary'!$G$4:$G$7</c:f>
              <c:numCache>
                <c:formatCode>0.000</c:formatCode>
                <c:ptCount val="4"/>
                <c:pt idx="0">
                  <c:v>0.60773169442489505</c:v>
                </c:pt>
                <c:pt idx="1">
                  <c:v>1.1682825370496499</c:v>
                </c:pt>
                <c:pt idx="2">
                  <c:v>1.1221490363064246</c:v>
                </c:pt>
                <c:pt idx="3">
                  <c:v>1.4302578963645833</c:v>
                </c:pt>
              </c:numCache>
            </c:numRef>
          </c:yVal>
        </c:ser>
        <c:ser>
          <c:idx val="6"/>
          <c:order val="6"/>
          <c:tx>
            <c:strRef>
              <c:f>'Normalized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plus>
            <c:minus>
              <c:numRef>
                <c:f>'Normalized Summary'!$H$10:$H$13</c:f>
                <c:numCache>
                  <c:formatCode>General</c:formatCode>
                  <c:ptCount val="4"/>
                  <c:pt idx="0">
                    <c:v>1.0575200020037381</c:v>
                  </c:pt>
                  <c:pt idx="1">
                    <c:v>1.4374519802532151</c:v>
                  </c:pt>
                  <c:pt idx="2">
                    <c:v>1.7987201847845844</c:v>
                  </c:pt>
                  <c:pt idx="3">
                    <c:v>2.1951695277312107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Summary'!$H$4:$H$7</c:f>
              <c:numCache>
                <c:formatCode>0.000</c:formatCode>
                <c:ptCount val="4"/>
                <c:pt idx="0">
                  <c:v>1.197468433709332</c:v>
                </c:pt>
                <c:pt idx="1">
                  <c:v>1.6499625800182127</c:v>
                </c:pt>
                <c:pt idx="2">
                  <c:v>2.0512010956317481</c:v>
                </c:pt>
                <c:pt idx="3">
                  <c:v>2.4629205042344631</c:v>
                </c:pt>
              </c:numCache>
            </c:numRef>
          </c:yVal>
        </c:ser>
        <c:ser>
          <c:idx val="7"/>
          <c:order val="7"/>
          <c:tx>
            <c:strRef>
              <c:f>'Normalized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plus>
            <c:minus>
              <c:numRef>
                <c:f>'Normalized Summary'!$I$10:$I$13</c:f>
                <c:numCache>
                  <c:formatCode>General</c:formatCode>
                  <c:ptCount val="4"/>
                  <c:pt idx="0">
                    <c:v>0.50473453869937346</c:v>
                  </c:pt>
                  <c:pt idx="1">
                    <c:v>0.59146530483051729</c:v>
                  </c:pt>
                  <c:pt idx="2">
                    <c:v>0.32552799822528544</c:v>
                  </c:pt>
                  <c:pt idx="3">
                    <c:v>0.77733964305115666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Summary'!$I$4:$I$7</c:f>
              <c:numCache>
                <c:formatCode>0.000</c:formatCode>
                <c:ptCount val="4"/>
                <c:pt idx="0">
                  <c:v>1.3294015438585032</c:v>
                </c:pt>
                <c:pt idx="1">
                  <c:v>2.318585421548605</c:v>
                </c:pt>
                <c:pt idx="2">
                  <c:v>2.4528802357680739</c:v>
                </c:pt>
                <c:pt idx="3">
                  <c:v>2.4639511005466743</c:v>
                </c:pt>
              </c:numCache>
            </c:numRef>
          </c:yVal>
        </c:ser>
        <c:ser>
          <c:idx val="8"/>
          <c:order val="8"/>
          <c:tx>
            <c:strRef>
              <c:f>'Normalized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plus>
            <c:minus>
              <c:numRef>
                <c:f>'Normalized Summary'!$J$10:$J$13</c:f>
                <c:numCache>
                  <c:formatCode>General</c:formatCode>
                  <c:ptCount val="4"/>
                  <c:pt idx="0">
                    <c:v>0.29670761989766459</c:v>
                  </c:pt>
                  <c:pt idx="1">
                    <c:v>0.37637676934975817</c:v>
                  </c:pt>
                  <c:pt idx="2">
                    <c:v>0.3146855500410059</c:v>
                  </c:pt>
                  <c:pt idx="3">
                    <c:v>0.44200680431255196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Summary'!$J$4:$J$7</c:f>
              <c:numCache>
                <c:formatCode>0.000</c:formatCode>
                <c:ptCount val="4"/>
                <c:pt idx="0">
                  <c:v>1.3675739252671146</c:v>
                </c:pt>
                <c:pt idx="1">
                  <c:v>2.3802336958538457</c:v>
                </c:pt>
                <c:pt idx="2">
                  <c:v>3.7870320830238371</c:v>
                </c:pt>
                <c:pt idx="3">
                  <c:v>3.9064224004010772</c:v>
                </c:pt>
              </c:numCache>
            </c:numRef>
          </c:yVal>
        </c:ser>
        <c:ser>
          <c:idx val="9"/>
          <c:order val="9"/>
          <c:tx>
            <c:strRef>
              <c:f>'Normalized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plus>
            <c:minus>
              <c:numRef>
                <c:f>'Normalized Summary'!$K$10:$K$13</c:f>
                <c:numCache>
                  <c:formatCode>General</c:formatCode>
                  <c:ptCount val="4"/>
                  <c:pt idx="0">
                    <c:v>0.1338845225359272</c:v>
                  </c:pt>
                  <c:pt idx="1">
                    <c:v>0.11518170375334559</c:v>
                  </c:pt>
                  <c:pt idx="2">
                    <c:v>4.9807954068754177E-2</c:v>
                  </c:pt>
                  <c:pt idx="3">
                    <c:v>0.10169178728783121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Summary'!$K$4:$K$7</c:f>
              <c:numCache>
                <c:formatCode>0.000</c:formatCode>
                <c:ptCount val="4"/>
                <c:pt idx="0">
                  <c:v>0.5114000768707424</c:v>
                </c:pt>
                <c:pt idx="1">
                  <c:v>0.81056465073546391</c:v>
                </c:pt>
                <c:pt idx="2">
                  <c:v>0.98845738043377962</c:v>
                </c:pt>
                <c:pt idx="3">
                  <c:v>0.98476259084488371</c:v>
                </c:pt>
              </c:numCache>
            </c:numRef>
          </c:yVal>
        </c:ser>
        <c:ser>
          <c:idx val="10"/>
          <c:order val="10"/>
          <c:tx>
            <c:strRef>
              <c:f>'Normalized Summary'!$L$3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Summary'!$L$10:$L$13</c:f>
                <c:numCache>
                  <c:formatCode>General</c:formatCode>
                  <c:ptCount val="4"/>
                  <c:pt idx="0">
                    <c:v>0.71237200535404199</c:v>
                  </c:pt>
                  <c:pt idx="1">
                    <c:v>2.1382894309404854</c:v>
                  </c:pt>
                  <c:pt idx="2">
                    <c:v>1.6257856280510463</c:v>
                  </c:pt>
                  <c:pt idx="3">
                    <c:v>2.6906364474644731</c:v>
                  </c:pt>
                </c:numCache>
              </c:numRef>
            </c:plus>
            <c:minus>
              <c:numRef>
                <c:f>'Normalized Summary'!$L$10:$L$13</c:f>
                <c:numCache>
                  <c:formatCode>General</c:formatCode>
                  <c:ptCount val="4"/>
                  <c:pt idx="0">
                    <c:v>0.71237200535404199</c:v>
                  </c:pt>
                  <c:pt idx="1">
                    <c:v>2.1382894309404854</c:v>
                  </c:pt>
                  <c:pt idx="2">
                    <c:v>1.6257856280510463</c:v>
                  </c:pt>
                  <c:pt idx="3">
                    <c:v>2.6906364474644731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Summary'!$L$4:$L$7</c:f>
              <c:numCache>
                <c:formatCode>0.000</c:formatCode>
                <c:ptCount val="4"/>
                <c:pt idx="0">
                  <c:v>0.68864964529507322</c:v>
                </c:pt>
                <c:pt idx="1">
                  <c:v>1.9325177809099643</c:v>
                </c:pt>
                <c:pt idx="2">
                  <c:v>1.6420273332338882</c:v>
                </c:pt>
                <c:pt idx="3">
                  <c:v>2.3328234228036044</c:v>
                </c:pt>
              </c:numCache>
            </c:numRef>
          </c:yVal>
        </c:ser>
        <c:ser>
          <c:idx val="11"/>
          <c:order val="11"/>
          <c:tx>
            <c:strRef>
              <c:f>'Normalized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plus>
            <c:minus>
              <c:numRef>
                <c:f>'Normalized Summary'!$M$10:$M$13</c:f>
                <c:numCache>
                  <c:formatCode>General</c:formatCode>
                  <c:ptCount val="4"/>
                  <c:pt idx="0">
                    <c:v>0.63531472291453839</c:v>
                  </c:pt>
                  <c:pt idx="1">
                    <c:v>0.31637065777921541</c:v>
                  </c:pt>
                  <c:pt idx="2">
                    <c:v>0.9497879972883998</c:v>
                  </c:pt>
                  <c:pt idx="3">
                    <c:v>0.84620944842579271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Summary'!$M$4:$M$7</c:f>
              <c:numCache>
                <c:formatCode>0.000</c:formatCode>
                <c:ptCount val="4"/>
                <c:pt idx="0">
                  <c:v>1.3908493744003436</c:v>
                </c:pt>
                <c:pt idx="1">
                  <c:v>2.1683387431094396</c:v>
                </c:pt>
                <c:pt idx="2">
                  <c:v>2.5298679130607677</c:v>
                </c:pt>
                <c:pt idx="3">
                  <c:v>2.5129145919980256</c:v>
                </c:pt>
              </c:numCache>
            </c:numRef>
          </c:yVal>
        </c:ser>
        <c:ser>
          <c:idx val="12"/>
          <c:order val="12"/>
          <c:tx>
            <c:strRef>
              <c:f>'Normalized Summary'!$N$3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Summary'!$N$10:$N$13</c:f>
                <c:numCache>
                  <c:formatCode>General</c:formatCode>
                  <c:ptCount val="4"/>
                  <c:pt idx="0">
                    <c:v>0.74057457675536098</c:v>
                  </c:pt>
                  <c:pt idx="1">
                    <c:v>1.7986571448639255</c:v>
                  </c:pt>
                  <c:pt idx="2">
                    <c:v>1.3875492115122046</c:v>
                  </c:pt>
                  <c:pt idx="3">
                    <c:v>2.0073677476570229</c:v>
                  </c:pt>
                </c:numCache>
              </c:numRef>
            </c:plus>
            <c:minus>
              <c:numRef>
                <c:f>'Normalized Summary'!$N$10:$N$13</c:f>
                <c:numCache>
                  <c:formatCode>General</c:formatCode>
                  <c:ptCount val="4"/>
                  <c:pt idx="0">
                    <c:v>0.74057457675536098</c:v>
                  </c:pt>
                  <c:pt idx="1">
                    <c:v>1.7986571448639255</c:v>
                  </c:pt>
                  <c:pt idx="2">
                    <c:v>1.3875492115122046</c:v>
                  </c:pt>
                  <c:pt idx="3">
                    <c:v>2.0073677476570229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Summary'!$N$4:$N$7</c:f>
              <c:numCache>
                <c:formatCode>0.000</c:formatCode>
                <c:ptCount val="4"/>
                <c:pt idx="0">
                  <c:v>0.71524781650515179</c:v>
                </c:pt>
                <c:pt idx="1">
                  <c:v>1.7384625541326058</c:v>
                </c:pt>
                <c:pt idx="2">
                  <c:v>1.4060941929525479</c:v>
                </c:pt>
                <c:pt idx="3">
                  <c:v>2.1061819693212187</c:v>
                </c:pt>
              </c:numCache>
            </c:numRef>
          </c:yVal>
        </c:ser>
        <c:ser>
          <c:idx val="13"/>
          <c:order val="13"/>
          <c:tx>
            <c:strRef>
              <c:f>'Normalized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plus>
            <c:minus>
              <c:numRef>
                <c:f>'Normalized Summary'!$O$10:$O$13</c:f>
                <c:numCache>
                  <c:formatCode>General</c:formatCode>
                  <c:ptCount val="4"/>
                  <c:pt idx="0">
                    <c:v>0.2635860429508956</c:v>
                  </c:pt>
                  <c:pt idx="1">
                    <c:v>0.22584495884139977</c:v>
                  </c:pt>
                  <c:pt idx="2">
                    <c:v>0.32896884195300846</c:v>
                  </c:pt>
                  <c:pt idx="3">
                    <c:v>0.33595501118055254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Summary'!$O$4:$O$7</c:f>
              <c:numCache>
                <c:formatCode>0.000</c:formatCode>
                <c:ptCount val="4"/>
                <c:pt idx="0">
                  <c:v>0.59442819814289294</c:v>
                </c:pt>
                <c:pt idx="1">
                  <c:v>0.64014957859400212</c:v>
                </c:pt>
                <c:pt idx="2">
                  <c:v>0.8249976039114264</c:v>
                </c:pt>
                <c:pt idx="3">
                  <c:v>1.0735506891984015</c:v>
                </c:pt>
              </c:numCache>
            </c:numRef>
          </c:yVal>
        </c:ser>
        <c:ser>
          <c:idx val="14"/>
          <c:order val="14"/>
          <c:tx>
            <c:strRef>
              <c:f>'Normalized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plus>
            <c:minus>
              <c:numRef>
                <c:f>'Normalized Summary'!$P$10:$P$13</c:f>
                <c:numCache>
                  <c:formatCode>General</c:formatCode>
                  <c:ptCount val="4"/>
                  <c:pt idx="0">
                    <c:v>0.77162880222392671</c:v>
                  </c:pt>
                  <c:pt idx="1">
                    <c:v>0.81728867461796872</c:v>
                  </c:pt>
                  <c:pt idx="2">
                    <c:v>1.2264562164919208</c:v>
                  </c:pt>
                  <c:pt idx="3">
                    <c:v>1.3545646606185222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Summary'!$P$4:$P$7</c:f>
              <c:numCache>
                <c:formatCode>0.000</c:formatCode>
                <c:ptCount val="4"/>
                <c:pt idx="0">
                  <c:v>1.4554330621558631</c:v>
                </c:pt>
                <c:pt idx="1">
                  <c:v>1.6708482372715918</c:v>
                </c:pt>
                <c:pt idx="2">
                  <c:v>2.5641156167716552</c:v>
                </c:pt>
                <c:pt idx="3">
                  <c:v>3.3472068907267598</c:v>
                </c:pt>
              </c:numCache>
            </c:numRef>
          </c:yVal>
        </c:ser>
        <c:ser>
          <c:idx val="15"/>
          <c:order val="15"/>
          <c:tx>
            <c:strRef>
              <c:f>'Normalized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plus>
            <c:minus>
              <c:numRef>
                <c:f>'Normalized Summary'!$Q$10:$Q$13</c:f>
                <c:numCache>
                  <c:formatCode>General</c:formatCode>
                  <c:ptCount val="4"/>
                  <c:pt idx="0">
                    <c:v>0.12851484805413402</c:v>
                  </c:pt>
                  <c:pt idx="1">
                    <c:v>0.40967074395091707</c:v>
                  </c:pt>
                  <c:pt idx="2">
                    <c:v>0.60914696582556049</c:v>
                  </c:pt>
                  <c:pt idx="3">
                    <c:v>0.27815430617000708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Summary'!$Q$4:$Q$7</c:f>
              <c:numCache>
                <c:formatCode>0.000</c:formatCode>
                <c:ptCount val="4"/>
                <c:pt idx="0">
                  <c:v>0.93819004206724577</c:v>
                </c:pt>
                <c:pt idx="1">
                  <c:v>2.0724280988677637</c:v>
                </c:pt>
                <c:pt idx="2">
                  <c:v>1.9951978689871055</c:v>
                </c:pt>
                <c:pt idx="3">
                  <c:v>2.8282525776624432</c:v>
                </c:pt>
              </c:numCache>
            </c:numRef>
          </c:yVal>
        </c:ser>
        <c:ser>
          <c:idx val="16"/>
          <c:order val="16"/>
          <c:tx>
            <c:strRef>
              <c:f>'Normalized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plus>
            <c:minus>
              <c:numRef>
                <c:f>'Normalized Summary'!$R$10:$R$13</c:f>
                <c:numCache>
                  <c:formatCode>General</c:formatCode>
                  <c:ptCount val="4"/>
                  <c:pt idx="0">
                    <c:v>0.46554406686897043</c:v>
                  </c:pt>
                  <c:pt idx="1">
                    <c:v>0.49598256380281325</c:v>
                  </c:pt>
                  <c:pt idx="2">
                    <c:v>0.84382020140445024</c:v>
                  </c:pt>
                  <c:pt idx="3">
                    <c:v>0.96245494290659295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Summary'!$R$4:$R$7</c:f>
              <c:numCache>
                <c:formatCode>0.000</c:formatCode>
                <c:ptCount val="4"/>
                <c:pt idx="0">
                  <c:v>0.88069328052345286</c:v>
                </c:pt>
                <c:pt idx="1">
                  <c:v>1.0820363990544974</c:v>
                </c:pt>
                <c:pt idx="2">
                  <c:v>1.4774292873661079</c:v>
                </c:pt>
                <c:pt idx="3">
                  <c:v>1.9442456401091228</c:v>
                </c:pt>
              </c:numCache>
            </c:numRef>
          </c:yVal>
        </c:ser>
        <c:ser>
          <c:idx val="17"/>
          <c:order val="17"/>
          <c:tx>
            <c:strRef>
              <c:f>'Normalized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plus>
            <c:minus>
              <c:numRef>
                <c:f>'Normalized Summary'!$S$10:$S$13</c:f>
                <c:numCache>
                  <c:formatCode>General</c:formatCode>
                  <c:ptCount val="4"/>
                  <c:pt idx="0">
                    <c:v>5.4770012081812147E-2</c:v>
                  </c:pt>
                  <c:pt idx="1">
                    <c:v>0.19407689225361613</c:v>
                  </c:pt>
                  <c:pt idx="2">
                    <c:v>0.14907798361319377</c:v>
                  </c:pt>
                  <c:pt idx="3">
                    <c:v>0.12142499711719258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Summary'!$S$4:$S$7</c:f>
              <c:numCache>
                <c:formatCode>0.000</c:formatCode>
                <c:ptCount val="4"/>
                <c:pt idx="0">
                  <c:v>0.49338199846063557</c:v>
                </c:pt>
                <c:pt idx="1">
                  <c:v>0.73626661468686105</c:v>
                </c:pt>
                <c:pt idx="2">
                  <c:v>0.69236988126677279</c:v>
                </c:pt>
                <c:pt idx="3">
                  <c:v>1.0048394497696886</c:v>
                </c:pt>
              </c:numCache>
            </c:numRef>
          </c:yVal>
        </c:ser>
        <c:ser>
          <c:idx val="18"/>
          <c:order val="18"/>
          <c:tx>
            <c:strRef>
              <c:f>'Normalized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plus>
            <c:minus>
              <c:numRef>
                <c:f>'Normalized Summary'!$T$10:$T$13</c:f>
                <c:numCache>
                  <c:formatCode>General</c:formatCode>
                  <c:ptCount val="4"/>
                  <c:pt idx="0">
                    <c:v>2.7281127182797679E-2</c:v>
                  </c:pt>
                  <c:pt idx="1">
                    <c:v>0.25535669536436673</c:v>
                  </c:pt>
                  <c:pt idx="2">
                    <c:v>0.56565081944445539</c:v>
                  </c:pt>
                  <c:pt idx="3">
                    <c:v>0.4900057663751185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Summary'!$T$4:$T$7</c:f>
              <c:numCache>
                <c:formatCode>0.000</c:formatCode>
                <c:ptCount val="4"/>
                <c:pt idx="0">
                  <c:v>0.74947538870220998</c:v>
                </c:pt>
                <c:pt idx="1">
                  <c:v>1.6353344689251517</c:v>
                </c:pt>
                <c:pt idx="2">
                  <c:v>1.6946607891168846</c:v>
                </c:pt>
                <c:pt idx="3">
                  <c:v>2.1567167329361365</c:v>
                </c:pt>
              </c:numCache>
            </c:numRef>
          </c:yVal>
        </c:ser>
        <c:ser>
          <c:idx val="19"/>
          <c:order val="19"/>
          <c:tx>
            <c:strRef>
              <c:f>'Normalized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plus>
            <c:minus>
              <c:numRef>
                <c:f>'Normalized Summary'!$U$10:$U$13</c:f>
                <c:numCache>
                  <c:formatCode>General</c:formatCode>
                  <c:ptCount val="4"/>
                  <c:pt idx="0">
                    <c:v>0.2378758985811894</c:v>
                  </c:pt>
                  <c:pt idx="1">
                    <c:v>0.29570854389771217</c:v>
                  </c:pt>
                  <c:pt idx="2">
                    <c:v>0.31958576291505364</c:v>
                  </c:pt>
                  <c:pt idx="3">
                    <c:v>0.31775674406293997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Summary'!$U$4:$U$7</c:f>
              <c:numCache>
                <c:formatCode>0.000</c:formatCode>
                <c:ptCount val="4"/>
                <c:pt idx="0">
                  <c:v>1.1355813915692801</c:v>
                </c:pt>
                <c:pt idx="1">
                  <c:v>1.3249251508535445</c:v>
                </c:pt>
                <c:pt idx="2">
                  <c:v>1.6067508297649142</c:v>
                </c:pt>
                <c:pt idx="3">
                  <c:v>2.5341310437874074</c:v>
                </c:pt>
              </c:numCache>
            </c:numRef>
          </c:yVal>
        </c:ser>
        <c:ser>
          <c:idx val="20"/>
          <c:order val="20"/>
          <c:tx>
            <c:strRef>
              <c:f>'Normalized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plus>
            <c:minus>
              <c:numRef>
                <c:f>'Normalized Summary'!$V$10:$V$13</c:f>
                <c:numCache>
                  <c:formatCode>General</c:formatCode>
                  <c:ptCount val="4"/>
                  <c:pt idx="0">
                    <c:v>0.19087487640014472</c:v>
                  </c:pt>
                  <c:pt idx="1">
                    <c:v>0.46235428501946696</c:v>
                  </c:pt>
                  <c:pt idx="2">
                    <c:v>0.34284464345345295</c:v>
                  </c:pt>
                  <c:pt idx="3">
                    <c:v>0.20563478428116402</c:v>
                  </c:pt>
                </c:numCache>
              </c:numRef>
            </c:minus>
          </c:errBars>
          <c:xVal>
            <c:numRef>
              <c:f>'Normalized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'Normalized Summary'!$V$4:$V$7</c:f>
              <c:numCache>
                <c:formatCode>0.000</c:formatCode>
                <c:ptCount val="4"/>
                <c:pt idx="0">
                  <c:v>1.1338216271778183</c:v>
                </c:pt>
                <c:pt idx="1">
                  <c:v>2.0719039237899097</c:v>
                </c:pt>
                <c:pt idx="2">
                  <c:v>2.6175809729081654</c:v>
                </c:pt>
                <c:pt idx="3">
                  <c:v>2.4888088718096602</c:v>
                </c:pt>
              </c:numCache>
            </c:numRef>
          </c:yVal>
        </c:ser>
        <c:dLbls/>
        <c:axId val="71019136"/>
        <c:axId val="71029504"/>
      </c:scatterChart>
      <c:valAx>
        <c:axId val="7101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029504"/>
        <c:crosses val="autoZero"/>
        <c:crossBetween val="midCat"/>
      </c:valAx>
      <c:valAx>
        <c:axId val="7102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(ug/ug DNA)</a:t>
                </a:r>
              </a:p>
            </c:rich>
          </c:tx>
        </c:title>
        <c:numFmt formatCode="General" sourceLinked="0"/>
        <c:majorTickMark val="none"/>
        <c:tickLblPos val="nextTo"/>
        <c:crossAx val="7101913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autoTitleDeleted val="1"/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DNA!$P$44:$V$44</c:f>
                <c:numCache>
                  <c:formatCode>General</c:formatCode>
                  <c:ptCount val="7"/>
                  <c:pt idx="0">
                    <c:v>3.936479108111085E-2</c:v>
                  </c:pt>
                  <c:pt idx="1">
                    <c:v>7.7670774490776945E-2</c:v>
                  </c:pt>
                  <c:pt idx="2">
                    <c:v>8.7788772503148232E-2</c:v>
                  </c:pt>
                  <c:pt idx="4">
                    <c:v>7.1428571428571425E-2</c:v>
                  </c:pt>
                  <c:pt idx="5">
                    <c:v>4.7619047619047616E-2</c:v>
                  </c:pt>
                  <c:pt idx="6">
                    <c:v>3.4482758620689655E-2</c:v>
                  </c:pt>
                </c:numCache>
              </c:numRef>
            </c:plus>
            <c:minus>
              <c:numRef>
                <c:f>DNA!$P$44:$V$44</c:f>
                <c:numCache>
                  <c:formatCode>General</c:formatCode>
                  <c:ptCount val="7"/>
                  <c:pt idx="0">
                    <c:v>3.936479108111085E-2</c:v>
                  </c:pt>
                  <c:pt idx="1">
                    <c:v>7.7670774490776945E-2</c:v>
                  </c:pt>
                  <c:pt idx="2">
                    <c:v>8.7788772503148232E-2</c:v>
                  </c:pt>
                  <c:pt idx="4">
                    <c:v>7.1428571428571425E-2</c:v>
                  </c:pt>
                  <c:pt idx="5">
                    <c:v>4.7619047619047616E-2</c:v>
                  </c:pt>
                  <c:pt idx="6">
                    <c:v>3.4482758620689655E-2</c:v>
                  </c:pt>
                </c:numCache>
              </c:numRef>
            </c:minus>
          </c:errBars>
          <c:cat>
            <c:strRef>
              <c:f>DNA!$P$41:$R$41</c:f>
              <c:strCache>
                <c:ptCount val="3"/>
                <c:pt idx="0">
                  <c:v>HEP+12.5BL+12.5k</c:v>
                </c:pt>
                <c:pt idx="1">
                  <c:v>HEP+12.5BL+25k</c:v>
                </c:pt>
                <c:pt idx="2">
                  <c:v>HEP+12.5BL+100k</c:v>
                </c:pt>
              </c:strCache>
            </c:strRef>
          </c:cat>
          <c:val>
            <c:numRef>
              <c:f>DNA!$P$42:$R$42</c:f>
              <c:numCache>
                <c:formatCode>General</c:formatCode>
                <c:ptCount val="3"/>
                <c:pt idx="0">
                  <c:v>5.8666666666666663</c:v>
                </c:pt>
                <c:pt idx="1">
                  <c:v>3.9333333333333331</c:v>
                </c:pt>
                <c:pt idx="2">
                  <c:v>1.4333333333333333</c:v>
                </c:pt>
              </c:numCache>
            </c:numRef>
          </c:val>
        </c:ser>
        <c:dLbls/>
        <c:axId val="71092096"/>
        <c:axId val="71093632"/>
      </c:barChart>
      <c:catAx>
        <c:axId val="71092096"/>
        <c:scaling>
          <c:orientation val="minMax"/>
        </c:scaling>
        <c:axPos val="b"/>
        <c:majorTickMark val="none"/>
        <c:tickLblPos val="nextTo"/>
        <c:crossAx val="71093632"/>
        <c:crosses val="autoZero"/>
        <c:auto val="1"/>
        <c:lblAlgn val="ctr"/>
        <c:lblOffset val="100"/>
      </c:catAx>
      <c:valAx>
        <c:axId val="71093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Fold Increase in rLSECs:</a:t>
                </a:r>
              </a:p>
              <a:p>
                <a:pPr>
                  <a:defRPr/>
                </a:pPr>
                <a:r>
                  <a:rPr lang="en-US"/>
                  <a:t>Day</a:t>
                </a:r>
                <a:r>
                  <a:rPr lang="en-US" baseline="0"/>
                  <a:t> 3 to Day 12</a:t>
                </a:r>
                <a:endParaRPr lang="en-US"/>
              </a:p>
            </c:rich>
          </c:tx>
        </c:title>
        <c:numFmt formatCode="General" sourceLinked="1"/>
        <c:majorTickMark val="none"/>
        <c:tickLblPos val="nextTo"/>
        <c:crossAx val="71092096"/>
        <c:crosses val="autoZero"/>
        <c:crossBetween val="between"/>
      </c:valAx>
    </c:plotArea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 Albumin: SG, DG,</a:t>
            </a:r>
            <a:r>
              <a:rPr lang="en-US" baseline="0"/>
              <a:t> 3DLM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plus>
            <c:min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Summary'!$B$4:$B$7</c:f>
              <c:numCache>
                <c:formatCode>0.000</c:formatCode>
                <c:ptCount val="4"/>
                <c:pt idx="0">
                  <c:v>5.4356666666666671</c:v>
                </c:pt>
                <c:pt idx="1">
                  <c:v>8.4263333333333339</c:v>
                </c:pt>
                <c:pt idx="2">
                  <c:v>7.5889999999999995</c:v>
                </c:pt>
                <c:pt idx="3">
                  <c:v>6.3403333333333336</c:v>
                </c:pt>
              </c:numCache>
            </c:numRef>
          </c:yVal>
        </c:ser>
        <c:ser>
          <c:idx val="1"/>
          <c:order val="1"/>
          <c:tx>
            <c:strRef>
              <c:f>'Unnormalized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plus>
            <c:min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Summary'!$C$4:$C$7</c:f>
              <c:numCache>
                <c:formatCode>0.000</c:formatCode>
                <c:ptCount val="4"/>
                <c:pt idx="0">
                  <c:v>3.7433333333333327</c:v>
                </c:pt>
                <c:pt idx="1">
                  <c:v>10.041</c:v>
                </c:pt>
                <c:pt idx="2">
                  <c:v>8.9856666666666669</c:v>
                </c:pt>
                <c:pt idx="3">
                  <c:v>9.9290000000000003</c:v>
                </c:pt>
              </c:numCache>
            </c:numRef>
          </c:yVal>
        </c:ser>
        <c:ser>
          <c:idx val="5"/>
          <c:order val="2"/>
          <c:tx>
            <c:strRef>
              <c:f>'Unnormalized Summary'!$G$3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plus>
            <c:min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Summary'!$G$4:$G$7</c:f>
              <c:numCache>
                <c:formatCode>0.000</c:formatCode>
                <c:ptCount val="4"/>
                <c:pt idx="0">
                  <c:v>5.5350000000000001</c:v>
                </c:pt>
                <c:pt idx="1">
                  <c:v>10.630666666666666</c:v>
                </c:pt>
                <c:pt idx="2">
                  <c:v>9.977666666666666</c:v>
                </c:pt>
                <c:pt idx="3">
                  <c:v>12.979666666666667</c:v>
                </c:pt>
              </c:numCache>
            </c:numRef>
          </c:yVal>
        </c:ser>
        <c:ser>
          <c:idx val="6"/>
          <c:order val="3"/>
          <c:tx>
            <c:strRef>
              <c:f>'Unnormalized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plus>
            <c:min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Summary'!$H$4:$H$7</c:f>
              <c:numCache>
                <c:formatCode>0.000</c:formatCode>
                <c:ptCount val="4"/>
                <c:pt idx="0">
                  <c:v>5.6485000000000003</c:v>
                </c:pt>
                <c:pt idx="1">
                  <c:v>7.8470000000000004</c:v>
                </c:pt>
                <c:pt idx="2">
                  <c:v>9.7115000000000009</c:v>
                </c:pt>
                <c:pt idx="3">
                  <c:v>11.5715</c:v>
                </c:pt>
              </c:numCache>
            </c:numRef>
          </c:yVal>
        </c:ser>
        <c:ser>
          <c:idx val="7"/>
          <c:order val="4"/>
          <c:tx>
            <c:strRef>
              <c:f>'Unnormalized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plus>
            <c:min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Summary'!$I$4:$I$7</c:f>
              <c:numCache>
                <c:formatCode>0.000</c:formatCode>
                <c:ptCount val="4"/>
                <c:pt idx="0">
                  <c:v>4.432666666666667</c:v>
                </c:pt>
                <c:pt idx="1">
                  <c:v>7.8975000000000009</c:v>
                </c:pt>
                <c:pt idx="2">
                  <c:v>8.6038333333333323</c:v>
                </c:pt>
                <c:pt idx="3">
                  <c:v>8.3149999999999995</c:v>
                </c:pt>
              </c:numCache>
            </c:numRef>
          </c:yVal>
        </c:ser>
        <c:ser>
          <c:idx val="8"/>
          <c:order val="5"/>
          <c:tx>
            <c:strRef>
              <c:f>'Unnormalized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fixedVal"/>
            <c:val val="1"/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Summary'!$J$4:$J$7</c:f>
              <c:numCache>
                <c:formatCode>0.000</c:formatCode>
                <c:ptCount val="4"/>
                <c:pt idx="0">
                  <c:v>4.3440000000000003</c:v>
                </c:pt>
                <c:pt idx="1">
                  <c:v>7.6494999999999997</c:v>
                </c:pt>
                <c:pt idx="2">
                  <c:v>12.189</c:v>
                </c:pt>
                <c:pt idx="3">
                  <c:v>12.650666666666666</c:v>
                </c:pt>
              </c:numCache>
            </c:numRef>
          </c:yVal>
        </c:ser>
        <c:ser>
          <c:idx val="9"/>
          <c:order val="6"/>
          <c:tx>
            <c:strRef>
              <c:f>'Unnormalized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Summary'!$K$10:$K$13</c:f>
                <c:numCache>
                  <c:formatCode>General</c:formatCode>
                  <c:ptCount val="4"/>
                  <c:pt idx="0">
                    <c:v>1.442184569787559</c:v>
                  </c:pt>
                  <c:pt idx="1">
                    <c:v>0.89323028012564176</c:v>
                  </c:pt>
                  <c:pt idx="2">
                    <c:v>0.60062300988223849</c:v>
                  </c:pt>
                  <c:pt idx="3">
                    <c:v>1.3483383601059982</c:v>
                  </c:pt>
                </c:numCache>
              </c:numRef>
            </c:plus>
            <c:minus>
              <c:numRef>
                <c:f>'Unnormalized Summary'!$K$10:$K$13</c:f>
                <c:numCache>
                  <c:formatCode>General</c:formatCode>
                  <c:ptCount val="4"/>
                  <c:pt idx="0">
                    <c:v>1.442184569787559</c:v>
                  </c:pt>
                  <c:pt idx="1">
                    <c:v>0.89323028012564176</c:v>
                  </c:pt>
                  <c:pt idx="2">
                    <c:v>0.60062300988223849</c:v>
                  </c:pt>
                  <c:pt idx="3">
                    <c:v>1.3483383601059982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Summary'!$K$4:$K$7</c:f>
              <c:numCache>
                <c:formatCode>0.000</c:formatCode>
                <c:ptCount val="4"/>
                <c:pt idx="0">
                  <c:v>4.5536666666666674</c:v>
                </c:pt>
                <c:pt idx="1">
                  <c:v>7.123333333333334</c:v>
                </c:pt>
                <c:pt idx="2">
                  <c:v>8.7070000000000007</c:v>
                </c:pt>
                <c:pt idx="3">
                  <c:v>8.7083333333333339</c:v>
                </c:pt>
              </c:numCache>
            </c:numRef>
          </c:yVal>
        </c:ser>
        <c:ser>
          <c:idx val="10"/>
          <c:order val="7"/>
          <c:tx>
            <c:strRef>
              <c:f>'Unnormalized Summary'!$L$3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Summary'!$L$10:$L$13</c:f>
                <c:numCache>
                  <c:formatCode>General</c:formatCode>
                  <c:ptCount val="4"/>
                  <c:pt idx="0">
                    <c:v>0.56214989104330471</c:v>
                  </c:pt>
                  <c:pt idx="1">
                    <c:v>2.6311443327951496</c:v>
                  </c:pt>
                  <c:pt idx="2">
                    <c:v>0.71523850917019272</c:v>
                  </c:pt>
                  <c:pt idx="3">
                    <c:v>3.9322208101783893</c:v>
                  </c:pt>
                </c:numCache>
              </c:numRef>
            </c:plus>
            <c:minus>
              <c:numRef>
                <c:f>'Unnormalized Summary'!$L$10:$L$13</c:f>
                <c:numCache>
                  <c:formatCode>General</c:formatCode>
                  <c:ptCount val="4"/>
                  <c:pt idx="0">
                    <c:v>0.56214989104330471</c:v>
                  </c:pt>
                  <c:pt idx="1">
                    <c:v>2.6311443327951496</c:v>
                  </c:pt>
                  <c:pt idx="2">
                    <c:v>0.71523850917019272</c:v>
                  </c:pt>
                  <c:pt idx="3">
                    <c:v>3.9322208101783893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Summary'!$L$4:$L$7</c:f>
              <c:numCache>
                <c:formatCode>0.000</c:formatCode>
                <c:ptCount val="4"/>
                <c:pt idx="0">
                  <c:v>2.9285000000000001</c:v>
                </c:pt>
                <c:pt idx="1">
                  <c:v>8.0284999999999993</c:v>
                </c:pt>
                <c:pt idx="2">
                  <c:v>7.0952500000000001</c:v>
                </c:pt>
                <c:pt idx="3">
                  <c:v>9.5555000000000003</c:v>
                </c:pt>
              </c:numCache>
            </c:numRef>
          </c:yVal>
        </c:ser>
        <c:ser>
          <c:idx val="11"/>
          <c:order val="8"/>
          <c:tx>
            <c:strRef>
              <c:f>'Unnormalized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Summary'!$M$10:$M$13</c:f>
                <c:numCache>
                  <c:formatCode>General</c:formatCode>
                  <c:ptCount val="4"/>
                  <c:pt idx="0">
                    <c:v>0.70225921140274172</c:v>
                  </c:pt>
                  <c:pt idx="1">
                    <c:v>1.0667728592973023</c:v>
                  </c:pt>
                  <c:pt idx="2">
                    <c:v>0.34648821528781204</c:v>
                  </c:pt>
                  <c:pt idx="3">
                    <c:v>0.48407824780710829</c:v>
                  </c:pt>
                </c:numCache>
              </c:numRef>
            </c:plus>
            <c:minus>
              <c:numRef>
                <c:f>'Unnormalized Summary'!$M$10:$M$13</c:f>
                <c:numCache>
                  <c:formatCode>General</c:formatCode>
                  <c:ptCount val="4"/>
                  <c:pt idx="0">
                    <c:v>0.70225921140274172</c:v>
                  </c:pt>
                  <c:pt idx="1">
                    <c:v>1.0667728592973023</c:v>
                  </c:pt>
                  <c:pt idx="2">
                    <c:v>0.34648821528781204</c:v>
                  </c:pt>
                  <c:pt idx="3">
                    <c:v>0.48407824780710829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Summary'!$M$4:$M$7</c:f>
              <c:numCache>
                <c:formatCode>0.000</c:formatCode>
                <c:ptCount val="4"/>
                <c:pt idx="0">
                  <c:v>3.4299999999999997</c:v>
                </c:pt>
                <c:pt idx="1">
                  <c:v>5.6353333333333326</c:v>
                </c:pt>
                <c:pt idx="2">
                  <c:v>6.2531666666666661</c:v>
                </c:pt>
                <c:pt idx="3">
                  <c:v>6.2845000000000004</c:v>
                </c:pt>
              </c:numCache>
            </c:numRef>
          </c:yVal>
        </c:ser>
        <c:ser>
          <c:idx val="12"/>
          <c:order val="9"/>
          <c:tx>
            <c:strRef>
              <c:f>'Unnormalized Summary'!$N$3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Summary'!$N$10:$N$13</c:f>
                <c:numCache>
                  <c:formatCode>General</c:formatCode>
                  <c:ptCount val="4"/>
                  <c:pt idx="0">
                    <c:v>1.2388510806388318</c:v>
                  </c:pt>
                  <c:pt idx="1">
                    <c:v>3.0002540725745215</c:v>
                  </c:pt>
                  <c:pt idx="2">
                    <c:v>1.8561553006146871</c:v>
                  </c:pt>
                  <c:pt idx="3">
                    <c:v>2.0902076451874332</c:v>
                  </c:pt>
                </c:numCache>
              </c:numRef>
            </c:plus>
            <c:minus>
              <c:numRef>
                <c:f>'Unnormalized Summary'!$N$10:$N$13</c:f>
                <c:numCache>
                  <c:formatCode>General</c:formatCode>
                  <c:ptCount val="4"/>
                  <c:pt idx="0">
                    <c:v>1.2388510806388318</c:v>
                  </c:pt>
                  <c:pt idx="1">
                    <c:v>3.0002540725745215</c:v>
                  </c:pt>
                  <c:pt idx="2">
                    <c:v>1.8561553006146871</c:v>
                  </c:pt>
                  <c:pt idx="3">
                    <c:v>2.0902076451874332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Summary'!$N$4:$N$7</c:f>
              <c:numCache>
                <c:formatCode>0.000</c:formatCode>
                <c:ptCount val="4"/>
                <c:pt idx="0">
                  <c:v>3.1669999999999998</c:v>
                </c:pt>
                <c:pt idx="1">
                  <c:v>7.6985000000000001</c:v>
                </c:pt>
                <c:pt idx="2">
                  <c:v>6.2725</c:v>
                </c:pt>
                <c:pt idx="3">
                  <c:v>9.4510000000000005</c:v>
                </c:pt>
              </c:numCache>
            </c:numRef>
          </c:yVal>
        </c:ser>
        <c:dLbls/>
        <c:axId val="71260032"/>
        <c:axId val="71286784"/>
      </c:scatterChart>
      <c:valAx>
        <c:axId val="71260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286784"/>
        <c:crosses val="autoZero"/>
        <c:crossBetween val="midCat"/>
      </c:valAx>
      <c:valAx>
        <c:axId val="712867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(ug/mL)</a:t>
                </a:r>
              </a:p>
            </c:rich>
          </c:tx>
        </c:title>
        <c:numFmt formatCode="General" sourceLinked="0"/>
        <c:majorTickMark val="none"/>
        <c:tickLblPos val="nextTo"/>
        <c:crossAx val="7126003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 Albumin: SG,</a:t>
            </a:r>
            <a:r>
              <a:rPr lang="en-US" baseline="0"/>
              <a:t> DG, and FSLM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plus>
            <c:min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Summary'!$B$4:$B$7</c:f>
              <c:numCache>
                <c:formatCode>0.000</c:formatCode>
                <c:ptCount val="4"/>
                <c:pt idx="0">
                  <c:v>5.4356666666666671</c:v>
                </c:pt>
                <c:pt idx="1">
                  <c:v>8.4263333333333339</c:v>
                </c:pt>
                <c:pt idx="2">
                  <c:v>7.5889999999999995</c:v>
                </c:pt>
                <c:pt idx="3">
                  <c:v>6.3403333333333336</c:v>
                </c:pt>
              </c:numCache>
            </c:numRef>
          </c:yVal>
        </c:ser>
        <c:ser>
          <c:idx val="1"/>
          <c:order val="1"/>
          <c:tx>
            <c:strRef>
              <c:f>'Unnormalized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plus>
            <c:min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Summary'!$C$4:$C$7</c:f>
              <c:numCache>
                <c:formatCode>0.000</c:formatCode>
                <c:ptCount val="4"/>
                <c:pt idx="0">
                  <c:v>3.7433333333333327</c:v>
                </c:pt>
                <c:pt idx="1">
                  <c:v>10.041</c:v>
                </c:pt>
                <c:pt idx="2">
                  <c:v>8.9856666666666669</c:v>
                </c:pt>
                <c:pt idx="3">
                  <c:v>9.9290000000000003</c:v>
                </c:pt>
              </c:numCache>
            </c:numRef>
          </c:yVal>
        </c:ser>
        <c:ser>
          <c:idx val="13"/>
          <c:order val="2"/>
          <c:tx>
            <c:strRef>
              <c:f>'Unnormalized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plus>
            <c:min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Summary'!$O$4:$O$7</c:f>
              <c:numCache>
                <c:formatCode>0.000</c:formatCode>
                <c:ptCount val="4"/>
                <c:pt idx="0">
                  <c:v>2.3486666666666665</c:v>
                </c:pt>
                <c:pt idx="1">
                  <c:v>2.6066666666666669</c:v>
                </c:pt>
                <c:pt idx="2">
                  <c:v>3.3119999999999998</c:v>
                </c:pt>
                <c:pt idx="3">
                  <c:v>4.472666666666667</c:v>
                </c:pt>
              </c:numCache>
            </c:numRef>
          </c:yVal>
        </c:ser>
        <c:ser>
          <c:idx val="14"/>
          <c:order val="3"/>
          <c:tx>
            <c:strRef>
              <c:f>'Unnormalized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plus>
            <c:min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Summary'!$P$4:$P$7</c:f>
              <c:numCache>
                <c:formatCode>0.000</c:formatCode>
                <c:ptCount val="4"/>
                <c:pt idx="0">
                  <c:v>3.5316666666666667</c:v>
                </c:pt>
                <c:pt idx="1">
                  <c:v>4.1709999999999994</c:v>
                </c:pt>
                <c:pt idx="2">
                  <c:v>6.4706666666666663</c:v>
                </c:pt>
                <c:pt idx="3">
                  <c:v>8.6208333333333318</c:v>
                </c:pt>
              </c:numCache>
            </c:numRef>
          </c:yVal>
        </c:ser>
        <c:ser>
          <c:idx val="15"/>
          <c:order val="4"/>
          <c:tx>
            <c:strRef>
              <c:f>'Unnormalized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plus>
            <c:min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Summary'!$Q$4:$Q$7</c:f>
              <c:numCache>
                <c:formatCode>0.000</c:formatCode>
                <c:ptCount val="4"/>
                <c:pt idx="0">
                  <c:v>2.6793333333333336</c:v>
                </c:pt>
                <c:pt idx="1">
                  <c:v>5.8116666666666674</c:v>
                </c:pt>
                <c:pt idx="2">
                  <c:v>5.5613333333333337</c:v>
                </c:pt>
                <c:pt idx="3">
                  <c:v>8.0611666666666668</c:v>
                </c:pt>
              </c:numCache>
            </c:numRef>
          </c:yVal>
        </c:ser>
        <c:ser>
          <c:idx val="16"/>
          <c:order val="5"/>
          <c:tx>
            <c:strRef>
              <c:f>'Unnormalized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plus>
            <c:min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Summary'!$R$4:$R$7</c:f>
              <c:numCache>
                <c:formatCode>0.000</c:formatCode>
                <c:ptCount val="4"/>
                <c:pt idx="0">
                  <c:v>2.9116666666666666</c:v>
                </c:pt>
                <c:pt idx="1">
                  <c:v>3.6426666666666669</c:v>
                </c:pt>
                <c:pt idx="2">
                  <c:v>4.8634999999999993</c:v>
                </c:pt>
                <c:pt idx="3">
                  <c:v>6.4630000000000001</c:v>
                </c:pt>
              </c:numCache>
            </c:numRef>
          </c:yVal>
        </c:ser>
        <c:ser>
          <c:idx val="17"/>
          <c:order val="6"/>
          <c:tx>
            <c:strRef>
              <c:f>'Unnormalized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plus>
            <c:min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Summary'!$S$4:$S$7</c:f>
              <c:numCache>
                <c:formatCode>0.000</c:formatCode>
                <c:ptCount val="4"/>
                <c:pt idx="0">
                  <c:v>2.9456666666666664</c:v>
                </c:pt>
                <c:pt idx="1">
                  <c:v>4.3836666666666666</c:v>
                </c:pt>
                <c:pt idx="2">
                  <c:v>4.073666666666667</c:v>
                </c:pt>
                <c:pt idx="3">
                  <c:v>5.9570000000000007</c:v>
                </c:pt>
              </c:numCache>
            </c:numRef>
          </c:yVal>
        </c:ser>
        <c:ser>
          <c:idx val="18"/>
          <c:order val="7"/>
          <c:tx>
            <c:strRef>
              <c:f>'Unnormalized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plus>
            <c:min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Summary'!$T$4:$T$7</c:f>
              <c:numCache>
                <c:formatCode>0.000</c:formatCode>
                <c:ptCount val="4"/>
                <c:pt idx="0">
                  <c:v>2.5086666666666666</c:v>
                </c:pt>
                <c:pt idx="1">
                  <c:v>5.5286666666666662</c:v>
                </c:pt>
                <c:pt idx="2">
                  <c:v>5.7253333333333343</c:v>
                </c:pt>
                <c:pt idx="3">
                  <c:v>7.1359999999999992</c:v>
                </c:pt>
              </c:numCache>
            </c:numRef>
          </c:yVal>
        </c:ser>
        <c:ser>
          <c:idx val="19"/>
          <c:order val="8"/>
          <c:tx>
            <c:strRef>
              <c:f>'Unnormalized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plus>
            <c:min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Summary'!$U$4:$U$7</c:f>
              <c:numCache>
                <c:formatCode>0.000</c:formatCode>
                <c:ptCount val="4"/>
                <c:pt idx="0">
                  <c:v>3.716333333333333</c:v>
                </c:pt>
                <c:pt idx="1">
                  <c:v>4.3356666666666674</c:v>
                </c:pt>
                <c:pt idx="2">
                  <c:v>5.2476666666666665</c:v>
                </c:pt>
                <c:pt idx="3">
                  <c:v>8.3409999999999993</c:v>
                </c:pt>
              </c:numCache>
            </c:numRef>
          </c:yVal>
        </c:ser>
        <c:ser>
          <c:idx val="20"/>
          <c:order val="9"/>
          <c:tx>
            <c:strRef>
              <c:f>'Unnormalized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plus>
            <c:min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Summary'!$V$4:$V$7</c:f>
              <c:numCache>
                <c:formatCode>0.000</c:formatCode>
                <c:ptCount val="4"/>
                <c:pt idx="0">
                  <c:v>3.3000000000000003</c:v>
                </c:pt>
                <c:pt idx="1">
                  <c:v>6.020833333333333</c:v>
                </c:pt>
                <c:pt idx="2">
                  <c:v>7.6040000000000001</c:v>
                </c:pt>
                <c:pt idx="3">
                  <c:v>7.2620833333333339</c:v>
                </c:pt>
              </c:numCache>
            </c:numRef>
          </c:yVal>
        </c:ser>
        <c:dLbls/>
        <c:axId val="71384064"/>
        <c:axId val="71402624"/>
      </c:scatterChart>
      <c:valAx>
        <c:axId val="7138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402624"/>
        <c:crosses val="autoZero"/>
        <c:crossBetween val="midCat"/>
      </c:valAx>
      <c:valAx>
        <c:axId val="71402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(ug/mL)</a:t>
                </a:r>
              </a:p>
            </c:rich>
          </c:tx>
        </c:title>
        <c:numFmt formatCode="General" sourceLinked="0"/>
        <c:majorTickMark val="none"/>
        <c:tickLblPos val="nextTo"/>
        <c:crossAx val="7138406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 Albumin: FSLM and HEP+rLSEC</a:t>
            </a:r>
          </a:p>
        </c:rich>
      </c:tx>
    </c:title>
    <c:plotArea>
      <c:layout/>
      <c:scatterChart>
        <c:scatterStyle val="lineMarker"/>
        <c:ser>
          <c:idx val="2"/>
          <c:order val="0"/>
          <c:tx>
            <c:strRef>
              <c:f>'Unnormalized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plus>
            <c:min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Summary'!$D$4:$D$7</c:f>
              <c:numCache>
                <c:formatCode>0.000</c:formatCode>
                <c:ptCount val="4"/>
                <c:pt idx="0">
                  <c:v>6.6523333333333321</c:v>
                </c:pt>
                <c:pt idx="1">
                  <c:v>11.577333333333334</c:v>
                </c:pt>
                <c:pt idx="2">
                  <c:v>10.657000000000002</c:v>
                </c:pt>
                <c:pt idx="3">
                  <c:v>14.101666666666667</c:v>
                </c:pt>
              </c:numCache>
            </c:numRef>
          </c:yVal>
        </c:ser>
        <c:ser>
          <c:idx val="3"/>
          <c:order val="1"/>
          <c:tx>
            <c:strRef>
              <c:f>'Unnormalized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plus>
            <c:min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Summary'!$E$4:$E$7</c:f>
              <c:numCache>
                <c:formatCode>0.000</c:formatCode>
                <c:ptCount val="4"/>
                <c:pt idx="0">
                  <c:v>7.0249999999999995</c:v>
                </c:pt>
                <c:pt idx="1">
                  <c:v>9.9053333333333331</c:v>
                </c:pt>
                <c:pt idx="2">
                  <c:v>10.036</c:v>
                </c:pt>
                <c:pt idx="3">
                  <c:v>10.967333333333334</c:v>
                </c:pt>
              </c:numCache>
            </c:numRef>
          </c:yVal>
        </c:ser>
        <c:ser>
          <c:idx val="4"/>
          <c:order val="2"/>
          <c:tx>
            <c:strRef>
              <c:f>'Unnormalized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plus>
            <c:min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Summary'!$F$4:$F$7</c:f>
              <c:numCache>
                <c:formatCode>0.000</c:formatCode>
                <c:ptCount val="4"/>
                <c:pt idx="0">
                  <c:v>5.2743333333333338</c:v>
                </c:pt>
                <c:pt idx="1">
                  <c:v>9.1996666666666673</c:v>
                </c:pt>
                <c:pt idx="2">
                  <c:v>9.2646666666666651</c:v>
                </c:pt>
                <c:pt idx="3">
                  <c:v>11.116666666666667</c:v>
                </c:pt>
              </c:numCache>
            </c:numRef>
          </c:yVal>
        </c:ser>
        <c:ser>
          <c:idx val="13"/>
          <c:order val="3"/>
          <c:tx>
            <c:strRef>
              <c:f>'Unnormalized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plus>
            <c:min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Summary'!$O$4:$O$7</c:f>
              <c:numCache>
                <c:formatCode>0.000</c:formatCode>
                <c:ptCount val="4"/>
                <c:pt idx="0">
                  <c:v>2.3486666666666665</c:v>
                </c:pt>
                <c:pt idx="1">
                  <c:v>2.6066666666666669</c:v>
                </c:pt>
                <c:pt idx="2">
                  <c:v>3.3119999999999998</c:v>
                </c:pt>
                <c:pt idx="3">
                  <c:v>4.472666666666667</c:v>
                </c:pt>
              </c:numCache>
            </c:numRef>
          </c:yVal>
        </c:ser>
        <c:ser>
          <c:idx val="14"/>
          <c:order val="4"/>
          <c:tx>
            <c:strRef>
              <c:f>'Unnormalized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plus>
            <c:min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Summary'!$P$4:$P$7</c:f>
              <c:numCache>
                <c:formatCode>0.000</c:formatCode>
                <c:ptCount val="4"/>
                <c:pt idx="0">
                  <c:v>3.5316666666666667</c:v>
                </c:pt>
                <c:pt idx="1">
                  <c:v>4.1709999999999994</c:v>
                </c:pt>
                <c:pt idx="2">
                  <c:v>6.4706666666666663</c:v>
                </c:pt>
                <c:pt idx="3">
                  <c:v>8.6208333333333318</c:v>
                </c:pt>
              </c:numCache>
            </c:numRef>
          </c:yVal>
        </c:ser>
        <c:ser>
          <c:idx val="15"/>
          <c:order val="5"/>
          <c:tx>
            <c:strRef>
              <c:f>'Unnormalized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plus>
            <c:min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Summary'!$Q$4:$Q$7</c:f>
              <c:numCache>
                <c:formatCode>0.000</c:formatCode>
                <c:ptCount val="4"/>
                <c:pt idx="0">
                  <c:v>2.6793333333333336</c:v>
                </c:pt>
                <c:pt idx="1">
                  <c:v>5.8116666666666674</c:v>
                </c:pt>
                <c:pt idx="2">
                  <c:v>5.5613333333333337</c:v>
                </c:pt>
                <c:pt idx="3">
                  <c:v>8.0611666666666668</c:v>
                </c:pt>
              </c:numCache>
            </c:numRef>
          </c:yVal>
        </c:ser>
        <c:ser>
          <c:idx val="16"/>
          <c:order val="6"/>
          <c:tx>
            <c:strRef>
              <c:f>'Unnormalized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plus>
            <c:min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Summary'!$R$4:$R$7</c:f>
              <c:numCache>
                <c:formatCode>0.000</c:formatCode>
                <c:ptCount val="4"/>
                <c:pt idx="0">
                  <c:v>2.9116666666666666</c:v>
                </c:pt>
                <c:pt idx="1">
                  <c:v>3.6426666666666669</c:v>
                </c:pt>
                <c:pt idx="2">
                  <c:v>4.8634999999999993</c:v>
                </c:pt>
                <c:pt idx="3">
                  <c:v>6.4630000000000001</c:v>
                </c:pt>
              </c:numCache>
            </c:numRef>
          </c:yVal>
        </c:ser>
        <c:ser>
          <c:idx val="17"/>
          <c:order val="7"/>
          <c:tx>
            <c:strRef>
              <c:f>'Unnormalized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plus>
            <c:min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Summary'!$S$4:$S$7</c:f>
              <c:numCache>
                <c:formatCode>0.000</c:formatCode>
                <c:ptCount val="4"/>
                <c:pt idx="0">
                  <c:v>2.9456666666666664</c:v>
                </c:pt>
                <c:pt idx="1">
                  <c:v>4.3836666666666666</c:v>
                </c:pt>
                <c:pt idx="2">
                  <c:v>4.073666666666667</c:v>
                </c:pt>
                <c:pt idx="3">
                  <c:v>5.9570000000000007</c:v>
                </c:pt>
              </c:numCache>
            </c:numRef>
          </c:yVal>
        </c:ser>
        <c:ser>
          <c:idx val="18"/>
          <c:order val="8"/>
          <c:tx>
            <c:strRef>
              <c:f>'Unnormalized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plus>
            <c:min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Summary'!$T$4:$T$7</c:f>
              <c:numCache>
                <c:formatCode>0.000</c:formatCode>
                <c:ptCount val="4"/>
                <c:pt idx="0">
                  <c:v>2.5086666666666666</c:v>
                </c:pt>
                <c:pt idx="1">
                  <c:v>5.5286666666666662</c:v>
                </c:pt>
                <c:pt idx="2">
                  <c:v>5.7253333333333343</c:v>
                </c:pt>
                <c:pt idx="3">
                  <c:v>7.1359999999999992</c:v>
                </c:pt>
              </c:numCache>
            </c:numRef>
          </c:yVal>
        </c:ser>
        <c:ser>
          <c:idx val="19"/>
          <c:order val="9"/>
          <c:tx>
            <c:strRef>
              <c:f>'Unnormalized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plus>
            <c:min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Summary'!$U$4:$U$7</c:f>
              <c:numCache>
                <c:formatCode>0.000</c:formatCode>
                <c:ptCount val="4"/>
                <c:pt idx="0">
                  <c:v>3.716333333333333</c:v>
                </c:pt>
                <c:pt idx="1">
                  <c:v>4.3356666666666674</c:v>
                </c:pt>
                <c:pt idx="2">
                  <c:v>5.2476666666666665</c:v>
                </c:pt>
                <c:pt idx="3">
                  <c:v>8.3409999999999993</c:v>
                </c:pt>
              </c:numCache>
            </c:numRef>
          </c:yVal>
        </c:ser>
        <c:ser>
          <c:idx val="20"/>
          <c:order val="10"/>
          <c:tx>
            <c:strRef>
              <c:f>'Unnormalized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plus>
            <c:min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Summary'!$V$4:$V$7</c:f>
              <c:numCache>
                <c:formatCode>0.000</c:formatCode>
                <c:ptCount val="4"/>
                <c:pt idx="0">
                  <c:v>3.3000000000000003</c:v>
                </c:pt>
                <c:pt idx="1">
                  <c:v>6.020833333333333</c:v>
                </c:pt>
                <c:pt idx="2">
                  <c:v>7.6040000000000001</c:v>
                </c:pt>
                <c:pt idx="3">
                  <c:v>7.2620833333333339</c:v>
                </c:pt>
              </c:numCache>
            </c:numRef>
          </c:yVal>
        </c:ser>
        <c:dLbls/>
        <c:axId val="71457024"/>
        <c:axId val="71471488"/>
      </c:scatterChart>
      <c:valAx>
        <c:axId val="71457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471488"/>
        <c:crosses val="autoZero"/>
        <c:crossBetween val="midCat"/>
      </c:valAx>
      <c:valAx>
        <c:axId val="714714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(ug/mL)</a:t>
                </a:r>
              </a:p>
            </c:rich>
          </c:tx>
        </c:title>
        <c:numFmt formatCode="General" sourceLinked="0"/>
        <c:majorTickMark val="none"/>
        <c:tickLblPos val="nextTo"/>
        <c:crossAx val="7145702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 Albumin: SG,</a:t>
            </a:r>
            <a:r>
              <a:rPr lang="en-US" baseline="0"/>
              <a:t> DG, HEP+rLSECs, and 3DLM</a:t>
            </a:r>
            <a:endParaRPr lang="en-US"/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plus>
            <c:min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Summary'!$B$4:$B$7</c:f>
              <c:numCache>
                <c:formatCode>0.000</c:formatCode>
                <c:ptCount val="4"/>
                <c:pt idx="0">
                  <c:v>5.4356666666666671</c:v>
                </c:pt>
                <c:pt idx="1">
                  <c:v>8.4263333333333339</c:v>
                </c:pt>
                <c:pt idx="2">
                  <c:v>7.5889999999999995</c:v>
                </c:pt>
                <c:pt idx="3">
                  <c:v>6.3403333333333336</c:v>
                </c:pt>
              </c:numCache>
            </c:numRef>
          </c:yVal>
        </c:ser>
        <c:ser>
          <c:idx val="1"/>
          <c:order val="1"/>
          <c:tx>
            <c:strRef>
              <c:f>'Unnormalized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plus>
            <c:min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Summary'!$C$4:$C$7</c:f>
              <c:numCache>
                <c:formatCode>0.000</c:formatCode>
                <c:ptCount val="4"/>
                <c:pt idx="0">
                  <c:v>3.7433333333333327</c:v>
                </c:pt>
                <c:pt idx="1">
                  <c:v>10.041</c:v>
                </c:pt>
                <c:pt idx="2">
                  <c:v>8.9856666666666669</c:v>
                </c:pt>
                <c:pt idx="3">
                  <c:v>9.9290000000000003</c:v>
                </c:pt>
              </c:numCache>
            </c:numRef>
          </c:yVal>
        </c:ser>
        <c:ser>
          <c:idx val="2"/>
          <c:order val="2"/>
          <c:tx>
            <c:strRef>
              <c:f>'Unnormalized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plus>
            <c:min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Summary'!$D$4:$D$7</c:f>
              <c:numCache>
                <c:formatCode>0.000</c:formatCode>
                <c:ptCount val="4"/>
                <c:pt idx="0">
                  <c:v>6.6523333333333321</c:v>
                </c:pt>
                <c:pt idx="1">
                  <c:v>11.577333333333334</c:v>
                </c:pt>
                <c:pt idx="2">
                  <c:v>10.657000000000002</c:v>
                </c:pt>
                <c:pt idx="3">
                  <c:v>14.101666666666667</c:v>
                </c:pt>
              </c:numCache>
            </c:numRef>
          </c:yVal>
        </c:ser>
        <c:ser>
          <c:idx val="3"/>
          <c:order val="3"/>
          <c:tx>
            <c:strRef>
              <c:f>'Unnormalized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plus>
            <c:min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Summary'!$E$4:$E$7</c:f>
              <c:numCache>
                <c:formatCode>0.000</c:formatCode>
                <c:ptCount val="4"/>
                <c:pt idx="0">
                  <c:v>7.0249999999999995</c:v>
                </c:pt>
                <c:pt idx="1">
                  <c:v>9.9053333333333331</c:v>
                </c:pt>
                <c:pt idx="2">
                  <c:v>10.036</c:v>
                </c:pt>
                <c:pt idx="3">
                  <c:v>10.967333333333334</c:v>
                </c:pt>
              </c:numCache>
            </c:numRef>
          </c:yVal>
        </c:ser>
        <c:ser>
          <c:idx val="4"/>
          <c:order val="4"/>
          <c:tx>
            <c:strRef>
              <c:f>'Unnormalized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plus>
            <c:min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Summary'!$F$4:$F$7</c:f>
              <c:numCache>
                <c:formatCode>0.000</c:formatCode>
                <c:ptCount val="4"/>
                <c:pt idx="0">
                  <c:v>5.2743333333333338</c:v>
                </c:pt>
                <c:pt idx="1">
                  <c:v>9.1996666666666673</c:v>
                </c:pt>
                <c:pt idx="2">
                  <c:v>9.2646666666666651</c:v>
                </c:pt>
                <c:pt idx="3">
                  <c:v>11.116666666666667</c:v>
                </c:pt>
              </c:numCache>
            </c:numRef>
          </c:yVal>
        </c:ser>
        <c:ser>
          <c:idx val="5"/>
          <c:order val="5"/>
          <c:tx>
            <c:strRef>
              <c:f>'Unnormalized Summary'!$G$3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plus>
            <c:min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Summary'!$G$4:$G$7</c:f>
              <c:numCache>
                <c:formatCode>0.000</c:formatCode>
                <c:ptCount val="4"/>
                <c:pt idx="0">
                  <c:v>5.5350000000000001</c:v>
                </c:pt>
                <c:pt idx="1">
                  <c:v>10.630666666666666</c:v>
                </c:pt>
                <c:pt idx="2">
                  <c:v>9.977666666666666</c:v>
                </c:pt>
                <c:pt idx="3">
                  <c:v>12.979666666666667</c:v>
                </c:pt>
              </c:numCache>
            </c:numRef>
          </c:yVal>
        </c:ser>
        <c:ser>
          <c:idx val="6"/>
          <c:order val="6"/>
          <c:tx>
            <c:strRef>
              <c:f>'Unnormalized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plus>
            <c:min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Summary'!$H$4:$H$7</c:f>
              <c:numCache>
                <c:formatCode>0.000</c:formatCode>
                <c:ptCount val="4"/>
                <c:pt idx="0">
                  <c:v>5.6485000000000003</c:v>
                </c:pt>
                <c:pt idx="1">
                  <c:v>7.8470000000000004</c:v>
                </c:pt>
                <c:pt idx="2">
                  <c:v>9.7115000000000009</c:v>
                </c:pt>
                <c:pt idx="3">
                  <c:v>11.5715</c:v>
                </c:pt>
              </c:numCache>
            </c:numRef>
          </c:yVal>
        </c:ser>
        <c:ser>
          <c:idx val="7"/>
          <c:order val="7"/>
          <c:tx>
            <c:strRef>
              <c:f>'Unnormalized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plus>
            <c:min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Summary'!$I$4:$I$7</c:f>
              <c:numCache>
                <c:formatCode>0.000</c:formatCode>
                <c:ptCount val="4"/>
                <c:pt idx="0">
                  <c:v>4.432666666666667</c:v>
                </c:pt>
                <c:pt idx="1">
                  <c:v>7.8975000000000009</c:v>
                </c:pt>
                <c:pt idx="2">
                  <c:v>8.6038333333333323</c:v>
                </c:pt>
                <c:pt idx="3">
                  <c:v>8.3149999999999995</c:v>
                </c:pt>
              </c:numCache>
            </c:numRef>
          </c:yVal>
        </c:ser>
        <c:ser>
          <c:idx val="8"/>
          <c:order val="8"/>
          <c:tx>
            <c:strRef>
              <c:f>'Unnormalized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fixedVal"/>
            <c:val val="1"/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Summary'!$J$4:$J$7</c:f>
              <c:numCache>
                <c:formatCode>0.000</c:formatCode>
                <c:ptCount val="4"/>
                <c:pt idx="0">
                  <c:v>4.3440000000000003</c:v>
                </c:pt>
                <c:pt idx="1">
                  <c:v>7.6494999999999997</c:v>
                </c:pt>
                <c:pt idx="2">
                  <c:v>12.189</c:v>
                </c:pt>
                <c:pt idx="3">
                  <c:v>12.650666666666666</c:v>
                </c:pt>
              </c:numCache>
            </c:numRef>
          </c:yVal>
        </c:ser>
        <c:dLbls/>
        <c:axId val="71644672"/>
        <c:axId val="71646592"/>
      </c:scatterChart>
      <c:valAx>
        <c:axId val="71644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646592"/>
        <c:crosses val="autoZero"/>
        <c:crossBetween val="midCat"/>
      </c:valAx>
      <c:valAx>
        <c:axId val="716465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(ug/mL)</a:t>
                </a:r>
              </a:p>
            </c:rich>
          </c:tx>
        </c:title>
        <c:numFmt formatCode="General" sourceLinked="0"/>
        <c:majorTickMark val="none"/>
        <c:tickLblPos val="nextTo"/>
        <c:crossAx val="7164467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Un-normalized Albumin: All Data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'Unnormalized Summary'!$B$3</c:f>
              <c:strCache>
                <c:ptCount val="1"/>
                <c:pt idx="0">
                  <c:v>SG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plus>
            <c:minus>
              <c:numRef>
                <c:f>'Unnormalized Summary'!$B$10:$B$13</c:f>
                <c:numCache>
                  <c:formatCode>General</c:formatCode>
                  <c:ptCount val="4"/>
                  <c:pt idx="0">
                    <c:v>0.37159162172112215</c:v>
                  </c:pt>
                  <c:pt idx="1">
                    <c:v>1.0396467348736058</c:v>
                  </c:pt>
                  <c:pt idx="2">
                    <c:v>0.5477919313023879</c:v>
                  </c:pt>
                  <c:pt idx="3">
                    <c:v>1.1235133881415587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Summary'!$B$4:$B$7</c:f>
              <c:numCache>
                <c:formatCode>0.000</c:formatCode>
                <c:ptCount val="4"/>
                <c:pt idx="0">
                  <c:v>5.4356666666666671</c:v>
                </c:pt>
                <c:pt idx="1">
                  <c:v>8.4263333333333339</c:v>
                </c:pt>
                <c:pt idx="2">
                  <c:v>7.5889999999999995</c:v>
                </c:pt>
                <c:pt idx="3">
                  <c:v>6.3403333333333336</c:v>
                </c:pt>
              </c:numCache>
            </c:numRef>
          </c:yVal>
        </c:ser>
        <c:ser>
          <c:idx val="1"/>
          <c:order val="1"/>
          <c:tx>
            <c:strRef>
              <c:f>'Unnormalized Summary'!$C$3</c:f>
              <c:strCache>
                <c:ptCount val="1"/>
                <c:pt idx="0">
                  <c:v>DG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plus>
            <c:minus>
              <c:numRef>
                <c:f>'Unnormalized Summary'!$C$10:$C$13</c:f>
                <c:numCache>
                  <c:formatCode>General</c:formatCode>
                  <c:ptCount val="4"/>
                  <c:pt idx="0">
                    <c:v>0.21245548553363683</c:v>
                  </c:pt>
                  <c:pt idx="1">
                    <c:v>0.74051873710258032</c:v>
                  </c:pt>
                  <c:pt idx="2">
                    <c:v>0.87782833363553214</c:v>
                  </c:pt>
                  <c:pt idx="3">
                    <c:v>2.8346872843402005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Summary'!$C$4:$C$7</c:f>
              <c:numCache>
                <c:formatCode>0.000</c:formatCode>
                <c:ptCount val="4"/>
                <c:pt idx="0">
                  <c:v>3.7433333333333327</c:v>
                </c:pt>
                <c:pt idx="1">
                  <c:v>10.041</c:v>
                </c:pt>
                <c:pt idx="2">
                  <c:v>8.9856666666666669</c:v>
                </c:pt>
                <c:pt idx="3">
                  <c:v>9.9290000000000003</c:v>
                </c:pt>
              </c:numCache>
            </c:numRef>
          </c:yVal>
        </c:ser>
        <c:ser>
          <c:idx val="2"/>
          <c:order val="2"/>
          <c:tx>
            <c:strRef>
              <c:f>'Unnormalized Summary'!$D$3</c:f>
              <c:strCache>
                <c:ptCount val="1"/>
                <c:pt idx="0">
                  <c:v>HEP+12.5k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plus>
            <c:minus>
              <c:numRef>
                <c:f>'Unnormalized Summary'!$D$10:$D$13</c:f>
                <c:numCache>
                  <c:formatCode>General</c:formatCode>
                  <c:ptCount val="4"/>
                  <c:pt idx="0">
                    <c:v>0.16292738668908102</c:v>
                  </c:pt>
                  <c:pt idx="1">
                    <c:v>1.3718222673995828</c:v>
                  </c:pt>
                  <c:pt idx="2">
                    <c:v>0.28528406895583919</c:v>
                  </c:pt>
                  <c:pt idx="3">
                    <c:v>2.0105025076665148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Summary'!$D$4:$D$7</c:f>
              <c:numCache>
                <c:formatCode>0.000</c:formatCode>
                <c:ptCount val="4"/>
                <c:pt idx="0">
                  <c:v>6.6523333333333321</c:v>
                </c:pt>
                <c:pt idx="1">
                  <c:v>11.577333333333334</c:v>
                </c:pt>
                <c:pt idx="2">
                  <c:v>10.657000000000002</c:v>
                </c:pt>
                <c:pt idx="3">
                  <c:v>14.101666666666667</c:v>
                </c:pt>
              </c:numCache>
            </c:numRef>
          </c:yVal>
        </c:ser>
        <c:ser>
          <c:idx val="3"/>
          <c:order val="3"/>
          <c:tx>
            <c:strRef>
              <c:f>'Unnormalized Summary'!$E$3</c:f>
              <c:strCache>
                <c:ptCount val="1"/>
                <c:pt idx="0">
                  <c:v>HEP+25k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plus>
            <c:minus>
              <c:numRef>
                <c:f>'Unnormalized Summary'!$E$10:$E$13</c:f>
                <c:numCache>
                  <c:formatCode>General</c:formatCode>
                  <c:ptCount val="4"/>
                  <c:pt idx="0">
                    <c:v>1.1760663246603074</c:v>
                  </c:pt>
                  <c:pt idx="1">
                    <c:v>0.21051444922696672</c:v>
                  </c:pt>
                  <c:pt idx="2">
                    <c:v>0.58568506895771222</c:v>
                  </c:pt>
                  <c:pt idx="3">
                    <c:v>0.57566512256114077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Summary'!$E$4:$E$7</c:f>
              <c:numCache>
                <c:formatCode>0.000</c:formatCode>
                <c:ptCount val="4"/>
                <c:pt idx="0">
                  <c:v>7.0249999999999995</c:v>
                </c:pt>
                <c:pt idx="1">
                  <c:v>9.9053333333333331</c:v>
                </c:pt>
                <c:pt idx="2">
                  <c:v>10.036</c:v>
                </c:pt>
                <c:pt idx="3">
                  <c:v>10.967333333333334</c:v>
                </c:pt>
              </c:numCache>
            </c:numRef>
          </c:yVal>
        </c:ser>
        <c:ser>
          <c:idx val="4"/>
          <c:order val="4"/>
          <c:tx>
            <c:strRef>
              <c:f>'Unnormalized Summary'!$F$3</c:f>
              <c:strCache>
                <c:ptCount val="1"/>
                <c:pt idx="0">
                  <c:v>HEP+100k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plus>
            <c:minus>
              <c:numRef>
                <c:f>'Unnormalized Summary'!$F$10:$F$13</c:f>
                <c:numCache>
                  <c:formatCode>General</c:formatCode>
                  <c:ptCount val="4"/>
                  <c:pt idx="0">
                    <c:v>1.0595330732607331</c:v>
                  </c:pt>
                  <c:pt idx="1">
                    <c:v>0.15047037360667848</c:v>
                  </c:pt>
                  <c:pt idx="2">
                    <c:v>0.63897130869338203</c:v>
                  </c:pt>
                  <c:pt idx="3">
                    <c:v>0.67191039829231247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Summary'!$F$4:$F$7</c:f>
              <c:numCache>
                <c:formatCode>0.000</c:formatCode>
                <c:ptCount val="4"/>
                <c:pt idx="0">
                  <c:v>5.2743333333333338</c:v>
                </c:pt>
                <c:pt idx="1">
                  <c:v>9.1996666666666673</c:v>
                </c:pt>
                <c:pt idx="2">
                  <c:v>9.2646666666666651</c:v>
                </c:pt>
                <c:pt idx="3">
                  <c:v>11.116666666666667</c:v>
                </c:pt>
              </c:numCache>
            </c:numRef>
          </c:yVal>
        </c:ser>
        <c:ser>
          <c:idx val="5"/>
          <c:order val="5"/>
          <c:tx>
            <c:strRef>
              <c:f>'Unnormalized Summary'!$G$3</c:f>
              <c:strCache>
                <c:ptCount val="1"/>
                <c:pt idx="0">
                  <c:v>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plus>
            <c:minus>
              <c:numRef>
                <c:f>'Unnormalized Summary'!$G$10:$G$13</c:f>
                <c:numCache>
                  <c:formatCode>General</c:formatCode>
                  <c:ptCount val="4"/>
                  <c:pt idx="0">
                    <c:v>0.50659549938782533</c:v>
                  </c:pt>
                  <c:pt idx="1">
                    <c:v>0.17118800581037563</c:v>
                  </c:pt>
                  <c:pt idx="2">
                    <c:v>1.9131132567972353</c:v>
                  </c:pt>
                  <c:pt idx="3">
                    <c:v>0.66160889756209651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Summary'!$G$4:$G$7</c:f>
              <c:numCache>
                <c:formatCode>0.000</c:formatCode>
                <c:ptCount val="4"/>
                <c:pt idx="0">
                  <c:v>5.5350000000000001</c:v>
                </c:pt>
                <c:pt idx="1">
                  <c:v>10.630666666666666</c:v>
                </c:pt>
                <c:pt idx="2">
                  <c:v>9.977666666666666</c:v>
                </c:pt>
                <c:pt idx="3">
                  <c:v>12.979666666666667</c:v>
                </c:pt>
              </c:numCache>
            </c:numRef>
          </c:yVal>
        </c:ser>
        <c:ser>
          <c:idx val="6"/>
          <c:order val="6"/>
          <c:tx>
            <c:strRef>
              <c:f>'Unnormalized Summary'!$H$3</c:f>
              <c:strCache>
                <c:ptCount val="1"/>
                <c:pt idx="0">
                  <c:v>HEP+5L+12.5k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plus>
            <c:minus>
              <c:numRef>
                <c:f>'Unnormalized Summary'!$H$10:$H$13</c:f>
                <c:numCache>
                  <c:formatCode>General</c:formatCode>
                  <c:ptCount val="4"/>
                  <c:pt idx="0">
                    <c:v>0.32456201256462569</c:v>
                  </c:pt>
                  <c:pt idx="1">
                    <c:v>1.0309616869699865</c:v>
                  </c:pt>
                  <c:pt idx="2">
                    <c:v>0.8831763697019982</c:v>
                  </c:pt>
                  <c:pt idx="3">
                    <c:v>0.24678026663410524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Summary'!$H$4:$H$7</c:f>
              <c:numCache>
                <c:formatCode>0.000</c:formatCode>
                <c:ptCount val="4"/>
                <c:pt idx="0">
                  <c:v>5.6485000000000003</c:v>
                </c:pt>
                <c:pt idx="1">
                  <c:v>7.8470000000000004</c:v>
                </c:pt>
                <c:pt idx="2">
                  <c:v>9.7115000000000009</c:v>
                </c:pt>
                <c:pt idx="3">
                  <c:v>11.5715</c:v>
                </c:pt>
              </c:numCache>
            </c:numRef>
          </c:yVal>
        </c:ser>
        <c:ser>
          <c:idx val="7"/>
          <c:order val="7"/>
          <c:tx>
            <c:strRef>
              <c:f>'Unnormalized Summary'!$I$3</c:f>
              <c:strCache>
                <c:ptCount val="1"/>
                <c:pt idx="0">
                  <c:v>HEP+5L+25k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plus>
            <c:minus>
              <c:numRef>
                <c:f>'Unnormalized Summary'!$I$10:$I$13</c:f>
                <c:numCache>
                  <c:formatCode>General</c:formatCode>
                  <c:ptCount val="4"/>
                  <c:pt idx="0">
                    <c:v>0.67702166385820284</c:v>
                  </c:pt>
                  <c:pt idx="1">
                    <c:v>0.18550000000000022</c:v>
                  </c:pt>
                  <c:pt idx="2">
                    <c:v>1.6515264403978984</c:v>
                  </c:pt>
                  <c:pt idx="3">
                    <c:v>0.55392327988630319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Summary'!$I$4:$I$7</c:f>
              <c:numCache>
                <c:formatCode>0.000</c:formatCode>
                <c:ptCount val="4"/>
                <c:pt idx="0">
                  <c:v>4.432666666666667</c:v>
                </c:pt>
                <c:pt idx="1">
                  <c:v>7.8975000000000009</c:v>
                </c:pt>
                <c:pt idx="2">
                  <c:v>8.6038333333333323</c:v>
                </c:pt>
                <c:pt idx="3">
                  <c:v>8.3149999999999995</c:v>
                </c:pt>
              </c:numCache>
            </c:numRef>
          </c:yVal>
        </c:ser>
        <c:ser>
          <c:idx val="8"/>
          <c:order val="8"/>
          <c:tx>
            <c:strRef>
              <c:f>'Unnormalized Summary'!$J$3</c:f>
              <c:strCache>
                <c:ptCount val="1"/>
                <c:pt idx="0">
                  <c:v>HEP+5L+100k</c:v>
                </c:pt>
              </c:strCache>
            </c:strRef>
          </c:tx>
          <c:errBars>
            <c:errDir val="y"/>
            <c:errBarType val="both"/>
            <c:errValType val="fixedVal"/>
            <c:val val="1"/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Summary'!$J$4:$J$7</c:f>
              <c:numCache>
                <c:formatCode>0.000</c:formatCode>
                <c:ptCount val="4"/>
                <c:pt idx="0">
                  <c:v>4.3440000000000003</c:v>
                </c:pt>
                <c:pt idx="1">
                  <c:v>7.6494999999999997</c:v>
                </c:pt>
                <c:pt idx="2">
                  <c:v>12.189</c:v>
                </c:pt>
                <c:pt idx="3">
                  <c:v>12.650666666666666</c:v>
                </c:pt>
              </c:numCache>
            </c:numRef>
          </c:yVal>
        </c:ser>
        <c:ser>
          <c:idx val="9"/>
          <c:order val="9"/>
          <c:tx>
            <c:strRef>
              <c:f>'Unnormalized Summary'!$K$3</c:f>
              <c:strCache>
                <c:ptCount val="1"/>
                <c:pt idx="0">
                  <c:v>15L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Summary'!$K$10:$K$13</c:f>
                <c:numCache>
                  <c:formatCode>General</c:formatCode>
                  <c:ptCount val="4"/>
                  <c:pt idx="0">
                    <c:v>1.442184569787559</c:v>
                  </c:pt>
                  <c:pt idx="1">
                    <c:v>0.89323028012564176</c:v>
                  </c:pt>
                  <c:pt idx="2">
                    <c:v>0.60062300988223849</c:v>
                  </c:pt>
                  <c:pt idx="3">
                    <c:v>1.3483383601059982</c:v>
                  </c:pt>
                </c:numCache>
              </c:numRef>
            </c:plus>
            <c:minus>
              <c:numRef>
                <c:f>'Unnormalized Summary'!$K$10:$K$13</c:f>
                <c:numCache>
                  <c:formatCode>General</c:formatCode>
                  <c:ptCount val="4"/>
                  <c:pt idx="0">
                    <c:v>1.442184569787559</c:v>
                  </c:pt>
                  <c:pt idx="1">
                    <c:v>0.89323028012564176</c:v>
                  </c:pt>
                  <c:pt idx="2">
                    <c:v>0.60062300988223849</c:v>
                  </c:pt>
                  <c:pt idx="3">
                    <c:v>1.3483383601059982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Summary'!$K$4:$K$7</c:f>
              <c:numCache>
                <c:formatCode>0.000</c:formatCode>
                <c:ptCount val="4"/>
                <c:pt idx="0">
                  <c:v>4.5536666666666674</c:v>
                </c:pt>
                <c:pt idx="1">
                  <c:v>7.123333333333334</c:v>
                </c:pt>
                <c:pt idx="2">
                  <c:v>8.7070000000000007</c:v>
                </c:pt>
                <c:pt idx="3">
                  <c:v>8.7083333333333339</c:v>
                </c:pt>
              </c:numCache>
            </c:numRef>
          </c:yVal>
        </c:ser>
        <c:ser>
          <c:idx val="10"/>
          <c:order val="10"/>
          <c:tx>
            <c:strRef>
              <c:f>'Unnormalized Summary'!$L$3</c:f>
              <c:strCache>
                <c:ptCount val="1"/>
                <c:pt idx="0">
                  <c:v>HEP+15L+12.5k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Summary'!$L$10:$L$13</c:f>
                <c:numCache>
                  <c:formatCode>General</c:formatCode>
                  <c:ptCount val="4"/>
                  <c:pt idx="0">
                    <c:v>0.56214989104330471</c:v>
                  </c:pt>
                  <c:pt idx="1">
                    <c:v>2.6311443327951496</c:v>
                  </c:pt>
                  <c:pt idx="2">
                    <c:v>0.71523850917019272</c:v>
                  </c:pt>
                  <c:pt idx="3">
                    <c:v>3.9322208101783893</c:v>
                  </c:pt>
                </c:numCache>
              </c:numRef>
            </c:plus>
            <c:minus>
              <c:numRef>
                <c:f>'Unnormalized Summary'!$L$10:$L$13</c:f>
                <c:numCache>
                  <c:formatCode>General</c:formatCode>
                  <c:ptCount val="4"/>
                  <c:pt idx="0">
                    <c:v>0.56214989104330471</c:v>
                  </c:pt>
                  <c:pt idx="1">
                    <c:v>2.6311443327951496</c:v>
                  </c:pt>
                  <c:pt idx="2">
                    <c:v>0.71523850917019272</c:v>
                  </c:pt>
                  <c:pt idx="3">
                    <c:v>3.9322208101783893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Summary'!$L$4:$L$7</c:f>
              <c:numCache>
                <c:formatCode>0.000</c:formatCode>
                <c:ptCount val="4"/>
                <c:pt idx="0">
                  <c:v>2.9285000000000001</c:v>
                </c:pt>
                <c:pt idx="1">
                  <c:v>8.0284999999999993</c:v>
                </c:pt>
                <c:pt idx="2">
                  <c:v>7.0952500000000001</c:v>
                </c:pt>
                <c:pt idx="3">
                  <c:v>9.5555000000000003</c:v>
                </c:pt>
              </c:numCache>
            </c:numRef>
          </c:yVal>
        </c:ser>
        <c:ser>
          <c:idx val="11"/>
          <c:order val="11"/>
          <c:tx>
            <c:strRef>
              <c:f>'Unnormalized Summary'!$M$3</c:f>
              <c:strCache>
                <c:ptCount val="1"/>
                <c:pt idx="0">
                  <c:v>HEP+15L+25k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Summary'!$M$10:$M$13</c:f>
                <c:numCache>
                  <c:formatCode>General</c:formatCode>
                  <c:ptCount val="4"/>
                  <c:pt idx="0">
                    <c:v>0.70225921140274172</c:v>
                  </c:pt>
                  <c:pt idx="1">
                    <c:v>1.0667728592973023</c:v>
                  </c:pt>
                  <c:pt idx="2">
                    <c:v>0.34648821528781204</c:v>
                  </c:pt>
                  <c:pt idx="3">
                    <c:v>0.48407824780710829</c:v>
                  </c:pt>
                </c:numCache>
              </c:numRef>
            </c:plus>
            <c:minus>
              <c:numRef>
                <c:f>'Unnormalized Summary'!$M$10:$M$13</c:f>
                <c:numCache>
                  <c:formatCode>General</c:formatCode>
                  <c:ptCount val="4"/>
                  <c:pt idx="0">
                    <c:v>0.70225921140274172</c:v>
                  </c:pt>
                  <c:pt idx="1">
                    <c:v>1.0667728592973023</c:v>
                  </c:pt>
                  <c:pt idx="2">
                    <c:v>0.34648821528781204</c:v>
                  </c:pt>
                  <c:pt idx="3">
                    <c:v>0.48407824780710829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Summary'!$M$4:$M$7</c:f>
              <c:numCache>
                <c:formatCode>0.000</c:formatCode>
                <c:ptCount val="4"/>
                <c:pt idx="0">
                  <c:v>3.4299999999999997</c:v>
                </c:pt>
                <c:pt idx="1">
                  <c:v>5.6353333333333326</c:v>
                </c:pt>
                <c:pt idx="2">
                  <c:v>6.2531666666666661</c:v>
                </c:pt>
                <c:pt idx="3">
                  <c:v>6.2845000000000004</c:v>
                </c:pt>
              </c:numCache>
            </c:numRef>
          </c:yVal>
        </c:ser>
        <c:ser>
          <c:idx val="12"/>
          <c:order val="12"/>
          <c:tx>
            <c:strRef>
              <c:f>'Unnormalized Summary'!$N$3</c:f>
              <c:strCache>
                <c:ptCount val="1"/>
                <c:pt idx="0">
                  <c:v>HEP+15L+100k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Summary'!$N$10:$N$13</c:f>
                <c:numCache>
                  <c:formatCode>General</c:formatCode>
                  <c:ptCount val="4"/>
                  <c:pt idx="0">
                    <c:v>1.2388510806388318</c:v>
                  </c:pt>
                  <c:pt idx="1">
                    <c:v>3.0002540725745215</c:v>
                  </c:pt>
                  <c:pt idx="2">
                    <c:v>1.8561553006146871</c:v>
                  </c:pt>
                  <c:pt idx="3">
                    <c:v>2.0902076451874332</c:v>
                  </c:pt>
                </c:numCache>
              </c:numRef>
            </c:plus>
            <c:minus>
              <c:numRef>
                <c:f>'Unnormalized Summary'!$N$10:$N$13</c:f>
                <c:numCache>
                  <c:formatCode>General</c:formatCode>
                  <c:ptCount val="4"/>
                  <c:pt idx="0">
                    <c:v>1.2388510806388318</c:v>
                  </c:pt>
                  <c:pt idx="1">
                    <c:v>3.0002540725745215</c:v>
                  </c:pt>
                  <c:pt idx="2">
                    <c:v>1.8561553006146871</c:v>
                  </c:pt>
                  <c:pt idx="3">
                    <c:v>2.0902076451874332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Summary'!$N$4:$N$7</c:f>
              <c:numCache>
                <c:formatCode>0.000</c:formatCode>
                <c:ptCount val="4"/>
                <c:pt idx="0">
                  <c:v>3.1669999999999998</c:v>
                </c:pt>
                <c:pt idx="1">
                  <c:v>7.6985000000000001</c:v>
                </c:pt>
                <c:pt idx="2">
                  <c:v>6.2725</c:v>
                </c:pt>
                <c:pt idx="3">
                  <c:v>9.4510000000000005</c:v>
                </c:pt>
              </c:numCache>
            </c:numRef>
          </c:yVal>
        </c:ser>
        <c:ser>
          <c:idx val="13"/>
          <c:order val="13"/>
          <c:tx>
            <c:strRef>
              <c:f>'Unnormalized Summary'!$O$3</c:f>
              <c:strCache>
                <c:ptCount val="1"/>
                <c:pt idx="0">
                  <c:v>HEP+12.5BL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plus>
            <c:minus>
              <c:numRef>
                <c:f>'Unnormalized Summary'!$O$10:$O$13</c:f>
                <c:numCache>
                  <c:formatCode>General</c:formatCode>
                  <c:ptCount val="4"/>
                  <c:pt idx="0">
                    <c:v>0.35951402383402936</c:v>
                  </c:pt>
                  <c:pt idx="1">
                    <c:v>0.34843985612058165</c:v>
                  </c:pt>
                  <c:pt idx="2">
                    <c:v>0.23960331800707599</c:v>
                  </c:pt>
                  <c:pt idx="3">
                    <c:v>1.1120756868726756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Summary'!$O$4:$O$7</c:f>
              <c:numCache>
                <c:formatCode>0.000</c:formatCode>
                <c:ptCount val="4"/>
                <c:pt idx="0">
                  <c:v>2.3486666666666665</c:v>
                </c:pt>
                <c:pt idx="1">
                  <c:v>2.6066666666666669</c:v>
                </c:pt>
                <c:pt idx="2">
                  <c:v>3.3119999999999998</c:v>
                </c:pt>
                <c:pt idx="3">
                  <c:v>4.472666666666667</c:v>
                </c:pt>
              </c:numCache>
            </c:numRef>
          </c:yVal>
        </c:ser>
        <c:ser>
          <c:idx val="14"/>
          <c:order val="14"/>
          <c:tx>
            <c:strRef>
              <c:f>'Unnormalized Summary'!$P$3</c:f>
              <c:strCache>
                <c:ptCount val="1"/>
                <c:pt idx="0">
                  <c:v>HEP+12.5BL+12.5k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plus>
            <c:minus>
              <c:numRef>
                <c:f>'Unnormalized Summary'!$P$10:$P$13</c:f>
                <c:numCache>
                  <c:formatCode>General</c:formatCode>
                  <c:ptCount val="4"/>
                  <c:pt idx="0">
                    <c:v>0.6478713864134843</c:v>
                  </c:pt>
                  <c:pt idx="1">
                    <c:v>7.4478184725461347E-2</c:v>
                  </c:pt>
                  <c:pt idx="2">
                    <c:v>0.47322334402830679</c:v>
                  </c:pt>
                  <c:pt idx="3">
                    <c:v>0.97355230128295245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Summary'!$P$4:$P$7</c:f>
              <c:numCache>
                <c:formatCode>0.000</c:formatCode>
                <c:ptCount val="4"/>
                <c:pt idx="0">
                  <c:v>3.5316666666666667</c:v>
                </c:pt>
                <c:pt idx="1">
                  <c:v>4.1709999999999994</c:v>
                </c:pt>
                <c:pt idx="2">
                  <c:v>6.4706666666666663</c:v>
                </c:pt>
                <c:pt idx="3">
                  <c:v>8.6208333333333318</c:v>
                </c:pt>
              </c:numCache>
            </c:numRef>
          </c:yVal>
        </c:ser>
        <c:ser>
          <c:idx val="15"/>
          <c:order val="15"/>
          <c:tx>
            <c:strRef>
              <c:f>'Unnormalized Summary'!$Q$3</c:f>
              <c:strCache>
                <c:ptCount val="1"/>
                <c:pt idx="0">
                  <c:v>HEP+12.5BL+25k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plus>
            <c:minus>
              <c:numRef>
                <c:f>'Unnormalized Summary'!$Q$10:$Q$13</c:f>
                <c:numCache>
                  <c:formatCode>General</c:formatCode>
                  <c:ptCount val="4"/>
                  <c:pt idx="0">
                    <c:v>0.57750180374898474</c:v>
                  </c:pt>
                  <c:pt idx="1">
                    <c:v>0.47235826798451719</c:v>
                  </c:pt>
                  <c:pt idx="2">
                    <c:v>1.0725531843845018</c:v>
                  </c:pt>
                  <c:pt idx="3">
                    <c:v>1.2968244227085324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Summary'!$Q$4:$Q$7</c:f>
              <c:numCache>
                <c:formatCode>0.000</c:formatCode>
                <c:ptCount val="4"/>
                <c:pt idx="0">
                  <c:v>2.6793333333333336</c:v>
                </c:pt>
                <c:pt idx="1">
                  <c:v>5.8116666666666674</c:v>
                </c:pt>
                <c:pt idx="2">
                  <c:v>5.5613333333333337</c:v>
                </c:pt>
                <c:pt idx="3">
                  <c:v>8.0611666666666668</c:v>
                </c:pt>
              </c:numCache>
            </c:numRef>
          </c:yVal>
        </c:ser>
        <c:ser>
          <c:idx val="16"/>
          <c:order val="16"/>
          <c:tx>
            <c:strRef>
              <c:f>'Unnormalized Summary'!$R$3</c:f>
              <c:strCache>
                <c:ptCount val="1"/>
                <c:pt idx="0">
                  <c:v>HEP+12.5BL+100k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plus>
            <c:minus>
              <c:numRef>
                <c:f>'Unnormalized Summary'!$R$10:$R$13</c:f>
                <c:numCache>
                  <c:formatCode>General</c:formatCode>
                  <c:ptCount val="4"/>
                  <c:pt idx="0">
                    <c:v>0.27889842834503992</c:v>
                  </c:pt>
                  <c:pt idx="1">
                    <c:v>0.18001481420520174</c:v>
                  </c:pt>
                  <c:pt idx="2">
                    <c:v>1.0366729233466079</c:v>
                  </c:pt>
                  <c:pt idx="3">
                    <c:v>0.21794494717703372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Summary'!$R$4:$R$7</c:f>
              <c:numCache>
                <c:formatCode>0.000</c:formatCode>
                <c:ptCount val="4"/>
                <c:pt idx="0">
                  <c:v>2.9116666666666666</c:v>
                </c:pt>
                <c:pt idx="1">
                  <c:v>3.6426666666666669</c:v>
                </c:pt>
                <c:pt idx="2">
                  <c:v>4.8634999999999993</c:v>
                </c:pt>
                <c:pt idx="3">
                  <c:v>6.4630000000000001</c:v>
                </c:pt>
              </c:numCache>
            </c:numRef>
          </c:yVal>
        </c:ser>
        <c:ser>
          <c:idx val="17"/>
          <c:order val="17"/>
          <c:tx>
            <c:strRef>
              <c:f>'Unnormalized Summary'!$S$3</c:f>
              <c:strCache>
                <c:ptCount val="1"/>
                <c:pt idx="0">
                  <c:v>HEP+15BL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plus>
            <c:minus>
              <c:numRef>
                <c:f>'Unnormalized Summary'!$S$10:$S$13</c:f>
                <c:numCache>
                  <c:formatCode>General</c:formatCode>
                  <c:ptCount val="4"/>
                  <c:pt idx="0">
                    <c:v>0.5558572958353023</c:v>
                  </c:pt>
                  <c:pt idx="1">
                    <c:v>1.331030177469068</c:v>
                  </c:pt>
                  <c:pt idx="2">
                    <c:v>0.6471153941402823</c:v>
                  </c:pt>
                  <c:pt idx="3">
                    <c:v>0.80060539593484137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Summary'!$S$4:$S$7</c:f>
              <c:numCache>
                <c:formatCode>0.000</c:formatCode>
                <c:ptCount val="4"/>
                <c:pt idx="0">
                  <c:v>2.9456666666666664</c:v>
                </c:pt>
                <c:pt idx="1">
                  <c:v>4.3836666666666666</c:v>
                </c:pt>
                <c:pt idx="2">
                  <c:v>4.073666666666667</c:v>
                </c:pt>
                <c:pt idx="3">
                  <c:v>5.9570000000000007</c:v>
                </c:pt>
              </c:numCache>
            </c:numRef>
          </c:yVal>
        </c:ser>
        <c:ser>
          <c:idx val="18"/>
          <c:order val="18"/>
          <c:tx>
            <c:strRef>
              <c:f>'Unnormalized Summary'!$T$3</c:f>
              <c:strCache>
                <c:ptCount val="1"/>
                <c:pt idx="0">
                  <c:v>HEP+15BL+12.5k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plus>
            <c:minus>
              <c:numRef>
                <c:f>'Unnormalized Summary'!$T$10:$T$13</c:f>
                <c:numCache>
                  <c:formatCode>General</c:formatCode>
                  <c:ptCount val="4"/>
                  <c:pt idx="0">
                    <c:v>0.20069960969900594</c:v>
                  </c:pt>
                  <c:pt idx="1">
                    <c:v>1.2870743309278367</c:v>
                  </c:pt>
                  <c:pt idx="2">
                    <c:v>2.1435065508025235</c:v>
                  </c:pt>
                  <c:pt idx="3">
                    <c:v>0.99878075672291544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Summary'!$T$4:$T$7</c:f>
              <c:numCache>
                <c:formatCode>0.000</c:formatCode>
                <c:ptCount val="4"/>
                <c:pt idx="0">
                  <c:v>2.5086666666666666</c:v>
                </c:pt>
                <c:pt idx="1">
                  <c:v>5.5286666666666662</c:v>
                </c:pt>
                <c:pt idx="2">
                  <c:v>5.7253333333333343</c:v>
                </c:pt>
                <c:pt idx="3">
                  <c:v>7.1359999999999992</c:v>
                </c:pt>
              </c:numCache>
            </c:numRef>
          </c:yVal>
        </c:ser>
        <c:ser>
          <c:idx val="19"/>
          <c:order val="19"/>
          <c:tx>
            <c:strRef>
              <c:f>'Unnormalized Summary'!$U$3</c:f>
              <c:strCache>
                <c:ptCount val="1"/>
                <c:pt idx="0">
                  <c:v>HEP+15BL+25k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plus>
            <c:minus>
              <c:numRef>
                <c:f>'Unnormalized Summary'!$U$10:$U$13</c:f>
                <c:numCache>
                  <c:formatCode>General</c:formatCode>
                  <c:ptCount val="4"/>
                  <c:pt idx="0">
                    <c:v>0.4600764429237103</c:v>
                  </c:pt>
                  <c:pt idx="1">
                    <c:v>0.61764822782335493</c:v>
                  </c:pt>
                  <c:pt idx="2">
                    <c:v>0.52648298484693068</c:v>
                  </c:pt>
                  <c:pt idx="3">
                    <c:v>0.72526103059519131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Summary'!$U$4:$U$7</c:f>
              <c:numCache>
                <c:formatCode>0.000</c:formatCode>
                <c:ptCount val="4"/>
                <c:pt idx="0">
                  <c:v>3.716333333333333</c:v>
                </c:pt>
                <c:pt idx="1">
                  <c:v>4.3356666666666674</c:v>
                </c:pt>
                <c:pt idx="2">
                  <c:v>5.2476666666666665</c:v>
                </c:pt>
                <c:pt idx="3">
                  <c:v>8.3409999999999993</c:v>
                </c:pt>
              </c:numCache>
            </c:numRef>
          </c:yVal>
        </c:ser>
        <c:ser>
          <c:idx val="20"/>
          <c:order val="20"/>
          <c:tx>
            <c:strRef>
              <c:f>'Unnormalized Summary'!$V$3</c:f>
              <c:strCache>
                <c:ptCount val="1"/>
                <c:pt idx="0">
                  <c:v>HEP+15BL+100k</c:v>
                </c:pt>
              </c:strCache>
            </c:strRef>
          </c:tx>
          <c:errBars>
            <c:errDir val="y"/>
            <c:errBarType val="both"/>
            <c:errValType val="cust"/>
            <c:pl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plus>
            <c:minus>
              <c:numRef>
                <c:f>'Unnormalized Summary'!$V$10:$V$13</c:f>
                <c:numCache>
                  <c:formatCode>General</c:formatCode>
                  <c:ptCount val="4"/>
                  <c:pt idx="0">
                    <c:v>0.46856483009291006</c:v>
                  </c:pt>
                  <c:pt idx="1">
                    <c:v>1.1437500091074702</c:v>
                  </c:pt>
                  <c:pt idx="2">
                    <c:v>0.56477694712160464</c:v>
                  </c:pt>
                  <c:pt idx="3">
                    <c:v>0.62036855645119071</c:v>
                  </c:pt>
                </c:numCache>
              </c:numRef>
            </c:minus>
          </c:errBars>
          <c:xVal>
            <c:numRef>
              <c:f>'Unnormalized Summary'!$A$4:$A$7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12</c:v>
                </c:pt>
              </c:numCache>
            </c:numRef>
          </c:xVal>
          <c:yVal>
            <c:numRef>
              <c:f>'Unnormalized Summary'!$V$4:$V$7</c:f>
              <c:numCache>
                <c:formatCode>0.000</c:formatCode>
                <c:ptCount val="4"/>
                <c:pt idx="0">
                  <c:v>3.3000000000000003</c:v>
                </c:pt>
                <c:pt idx="1">
                  <c:v>6.020833333333333</c:v>
                </c:pt>
                <c:pt idx="2">
                  <c:v>7.6040000000000001</c:v>
                </c:pt>
                <c:pt idx="3">
                  <c:v>7.2620833333333339</c:v>
                </c:pt>
              </c:numCache>
            </c:numRef>
          </c:yVal>
        </c:ser>
        <c:dLbls/>
        <c:axId val="71893376"/>
        <c:axId val="71895296"/>
      </c:scatterChart>
      <c:valAx>
        <c:axId val="71893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Culture Day</a:t>
                </a:r>
              </a:p>
            </c:rich>
          </c:tx>
        </c:title>
        <c:numFmt formatCode="General" sourceLinked="1"/>
        <c:majorTickMark val="none"/>
        <c:tickLblPos val="nextTo"/>
        <c:crossAx val="71895296"/>
        <c:crosses val="autoZero"/>
        <c:crossBetween val="midCat"/>
      </c:valAx>
      <c:valAx>
        <c:axId val="71895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Albumin (ug/mL)</a:t>
                </a:r>
              </a:p>
            </c:rich>
          </c:tx>
        </c:title>
        <c:numFmt formatCode="General" sourceLinked="0"/>
        <c:majorTickMark val="none"/>
        <c:tickLblPos val="nextTo"/>
        <c:crossAx val="71893376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14</xdr:row>
      <xdr:rowOff>88900</xdr:rowOff>
    </xdr:from>
    <xdr:to>
      <xdr:col>12</xdr:col>
      <xdr:colOff>469900</xdr:colOff>
      <xdr:row>39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508000</xdr:colOff>
      <xdr:row>20</xdr:row>
      <xdr:rowOff>63500</xdr:rowOff>
    </xdr:from>
    <xdr:to>
      <xdr:col>16</xdr:col>
      <xdr:colOff>139700</xdr:colOff>
      <xdr:row>46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14</xdr:row>
      <xdr:rowOff>12700</xdr:rowOff>
    </xdr:from>
    <xdr:to>
      <xdr:col>12</xdr:col>
      <xdr:colOff>673100</xdr:colOff>
      <xdr:row>38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27</xdr:row>
      <xdr:rowOff>76200</xdr:rowOff>
    </xdr:from>
    <xdr:to>
      <xdr:col>8</xdr:col>
      <xdr:colOff>838200</xdr:colOff>
      <xdr:row>48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838200</xdr:colOff>
      <xdr:row>28</xdr:row>
      <xdr:rowOff>63500</xdr:rowOff>
    </xdr:from>
    <xdr:to>
      <xdr:col>13</xdr:col>
      <xdr:colOff>774700</xdr:colOff>
      <xdr:row>42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0</xdr:rowOff>
    </xdr:from>
    <xdr:to>
      <xdr:col>18</xdr:col>
      <xdr:colOff>228600</xdr:colOff>
      <xdr:row>21</xdr:row>
      <xdr:rowOff>177800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177800</xdr:rowOff>
    </xdr:from>
    <xdr:to>
      <xdr:col>9</xdr:col>
      <xdr:colOff>114300</xdr:colOff>
      <xdr:row>43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114300</xdr:colOff>
      <xdr:row>21</xdr:row>
      <xdr:rowOff>177800</xdr:rowOff>
    </xdr:from>
    <xdr:to>
      <xdr:col>18</xdr:col>
      <xdr:colOff>228600</xdr:colOff>
      <xdr:row>43</xdr:row>
      <xdr:rowOff>165100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114300</xdr:colOff>
      <xdr:row>21</xdr:row>
      <xdr:rowOff>177800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228600</xdr:colOff>
      <xdr:row>0</xdr:row>
      <xdr:rowOff>0</xdr:rowOff>
    </xdr:from>
    <xdr:to>
      <xdr:col>27</xdr:col>
      <xdr:colOff>342900</xdr:colOff>
      <xdr:row>21</xdr:row>
      <xdr:rowOff>177800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203200</xdr:colOff>
      <xdr:row>22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215900</xdr:colOff>
      <xdr:row>0</xdr:row>
      <xdr:rowOff>0</xdr:rowOff>
    </xdr:from>
    <xdr:to>
      <xdr:col>16</xdr:col>
      <xdr:colOff>419100</xdr:colOff>
      <xdr:row>22</xdr:row>
      <xdr:rowOff>12700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12700</xdr:rowOff>
    </xdr:from>
    <xdr:to>
      <xdr:col>8</xdr:col>
      <xdr:colOff>203200</xdr:colOff>
      <xdr:row>44</xdr:row>
      <xdr:rowOff>25400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215900</xdr:colOff>
      <xdr:row>22</xdr:row>
      <xdr:rowOff>12700</xdr:rowOff>
    </xdr:from>
    <xdr:to>
      <xdr:col>16</xdr:col>
      <xdr:colOff>419100</xdr:colOff>
      <xdr:row>44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431800</xdr:colOff>
      <xdr:row>0</xdr:row>
      <xdr:rowOff>0</xdr:rowOff>
    </xdr:from>
    <xdr:to>
      <xdr:col>24</xdr:col>
      <xdr:colOff>635000</xdr:colOff>
      <xdr:row>22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266700</xdr:colOff>
      <xdr:row>22</xdr:row>
      <xdr:rowOff>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241300</xdr:colOff>
      <xdr:row>0</xdr:row>
      <xdr:rowOff>0</xdr:rowOff>
    </xdr:from>
    <xdr:to>
      <xdr:col>16</xdr:col>
      <xdr:colOff>508000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12700</xdr:rowOff>
    </xdr:from>
    <xdr:to>
      <xdr:col>8</xdr:col>
      <xdr:colOff>266700</xdr:colOff>
      <xdr:row>44</xdr:row>
      <xdr:rowOff>12700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254000</xdr:colOff>
      <xdr:row>22</xdr:row>
      <xdr:rowOff>12700</xdr:rowOff>
    </xdr:from>
    <xdr:to>
      <xdr:col>16</xdr:col>
      <xdr:colOff>520700</xdr:colOff>
      <xdr:row>44</xdr:row>
      <xdr:rowOff>12700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508000</xdr:colOff>
      <xdr:row>0</xdr:row>
      <xdr:rowOff>0</xdr:rowOff>
    </xdr:from>
    <xdr:to>
      <xdr:col>24</xdr:col>
      <xdr:colOff>774700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23</xdr:row>
      <xdr:rowOff>0</xdr:rowOff>
    </xdr:from>
    <xdr:to>
      <xdr:col>25</xdr:col>
      <xdr:colOff>266700</xdr:colOff>
      <xdr:row>45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114300</xdr:colOff>
      <xdr:row>21</xdr:row>
      <xdr:rowOff>177800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127000</xdr:colOff>
      <xdr:row>0</xdr:row>
      <xdr:rowOff>0</xdr:rowOff>
    </xdr:from>
    <xdr:to>
      <xdr:col>18</xdr:col>
      <xdr:colOff>241300</xdr:colOff>
      <xdr:row>21</xdr:row>
      <xdr:rowOff>177800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177800</xdr:rowOff>
    </xdr:from>
    <xdr:to>
      <xdr:col>9</xdr:col>
      <xdr:colOff>114300</xdr:colOff>
      <xdr:row>43</xdr:row>
      <xdr:rowOff>165100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21</xdr:row>
      <xdr:rowOff>177800</xdr:rowOff>
    </xdr:from>
    <xdr:to>
      <xdr:col>18</xdr:col>
      <xdr:colOff>228600</xdr:colOff>
      <xdr:row>43</xdr:row>
      <xdr:rowOff>165100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254000</xdr:colOff>
      <xdr:row>0</xdr:row>
      <xdr:rowOff>0</xdr:rowOff>
    </xdr:from>
    <xdr:to>
      <xdr:col>27</xdr:col>
      <xdr:colOff>368300</xdr:colOff>
      <xdr:row>21</xdr:row>
      <xdr:rowOff>177800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24</xdr:row>
      <xdr:rowOff>0</xdr:rowOff>
    </xdr:from>
    <xdr:to>
      <xdr:col>28</xdr:col>
      <xdr:colOff>114300</xdr:colOff>
      <xdr:row>45</xdr:row>
      <xdr:rowOff>177800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12700</xdr:rowOff>
    </xdr:from>
    <xdr:to>
      <xdr:col>14</xdr:col>
      <xdr:colOff>736600</xdr:colOff>
      <xdr:row>38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O32" activeCellId="1" sqref="B32:C44 O32:R44"/>
    </sheetView>
  </sheetViews>
  <sheetFormatPr defaultColWidth="10.875" defaultRowHeight="15"/>
  <cols>
    <col min="1" max="7" width="10.875" style="1"/>
    <col min="8" max="8" width="11.875" style="1" bestFit="1" customWidth="1"/>
    <col min="9" max="9" width="10.875" style="1"/>
    <col min="10" max="10" width="11.375" style="1" bestFit="1" customWidth="1"/>
    <col min="11" max="11" width="10.875" style="1"/>
    <col min="12" max="12" width="12.875" style="1" bestFit="1" customWidth="1"/>
    <col min="13" max="13" width="11.375" style="1" bestFit="1" customWidth="1"/>
    <col min="14" max="14" width="12.375" style="1" bestFit="1" customWidth="1"/>
    <col min="15" max="15" width="10.875" style="1"/>
    <col min="16" max="16" width="15.125" style="1" bestFit="1" customWidth="1"/>
    <col min="17" max="17" width="13.875" style="1" bestFit="1" customWidth="1"/>
    <col min="18" max="18" width="14.875" style="1" bestFit="1" customWidth="1"/>
    <col min="19" max="19" width="10.875" style="1"/>
    <col min="20" max="20" width="13.875" style="1" bestFit="1" customWidth="1"/>
    <col min="21" max="21" width="12.375" style="1" bestFit="1" customWidth="1"/>
    <col min="22" max="22" width="13.375" style="1" bestFit="1" customWidth="1"/>
    <col min="23" max="16384" width="10.875" style="1"/>
  </cols>
  <sheetData>
    <row r="1" spans="1:22">
      <c r="A1" s="2" t="s">
        <v>21</v>
      </c>
      <c r="B1" s="2" t="s">
        <v>20</v>
      </c>
      <c r="C1" s="2" t="s">
        <v>19</v>
      </c>
      <c r="D1" s="2" t="s">
        <v>16</v>
      </c>
      <c r="E1" s="2" t="s">
        <v>15</v>
      </c>
      <c r="F1" s="2" t="s">
        <v>14</v>
      </c>
      <c r="G1" s="2" t="s">
        <v>18</v>
      </c>
      <c r="H1" s="2" t="s">
        <v>13</v>
      </c>
      <c r="I1" s="2" t="s">
        <v>12</v>
      </c>
      <c r="J1" s="2" t="s">
        <v>11</v>
      </c>
      <c r="K1" s="2" t="s">
        <v>17</v>
      </c>
      <c r="L1" s="2" t="s">
        <v>8</v>
      </c>
      <c r="M1" s="2" t="s">
        <v>7</v>
      </c>
      <c r="N1" s="2" t="s">
        <v>6</v>
      </c>
      <c r="O1" s="2" t="s">
        <v>10</v>
      </c>
      <c r="P1" s="2" t="s">
        <v>5</v>
      </c>
      <c r="Q1" s="2" t="s">
        <v>4</v>
      </c>
      <c r="R1" s="2" t="s">
        <v>3</v>
      </c>
      <c r="S1" s="2" t="s">
        <v>9</v>
      </c>
      <c r="T1" s="2" t="s">
        <v>2</v>
      </c>
      <c r="U1" s="2" t="s">
        <v>1</v>
      </c>
      <c r="V1" s="2" t="s">
        <v>0</v>
      </c>
    </row>
    <row r="2" spans="1:22">
      <c r="A2" s="2">
        <v>4</v>
      </c>
      <c r="B2" s="1">
        <v>45.631999999999998</v>
      </c>
      <c r="C2" s="1">
        <v>32.225000000000001</v>
      </c>
      <c r="D2" s="1">
        <v>51.529000000000003</v>
      </c>
      <c r="E2" s="1">
        <v>41.093000000000004</v>
      </c>
      <c r="F2" s="1">
        <v>37.811</v>
      </c>
      <c r="G2" s="1">
        <v>34.563000000000002</v>
      </c>
      <c r="H2" s="1">
        <v>37.194000000000003</v>
      </c>
      <c r="I2" s="3">
        <v>39.573666666666668</v>
      </c>
      <c r="J2" s="1">
        <v>29.998000000000001</v>
      </c>
      <c r="K2" s="1">
        <v>17.094000000000001</v>
      </c>
      <c r="L2" s="1">
        <v>29.681000000000001</v>
      </c>
      <c r="M2" s="1">
        <v>27.873000000000001</v>
      </c>
      <c r="N2" s="1">
        <v>23.289000000000001</v>
      </c>
      <c r="O2" s="1">
        <v>34.911999999999999</v>
      </c>
      <c r="P2" s="1">
        <v>34.829000000000001</v>
      </c>
      <c r="Q2" s="1">
        <v>45.789000000000001</v>
      </c>
      <c r="R2" s="1">
        <v>26.937999999999999</v>
      </c>
      <c r="S2" s="1">
        <v>28.254999999999999</v>
      </c>
      <c r="T2" s="1">
        <v>32.923999999999999</v>
      </c>
      <c r="U2" s="1">
        <v>28.337</v>
      </c>
      <c r="V2" s="1">
        <v>36.851999999999997</v>
      </c>
    </row>
    <row r="3" spans="1:22">
      <c r="A3" s="2"/>
      <c r="B3" s="1">
        <v>39.737000000000002</v>
      </c>
      <c r="C3" s="1">
        <v>29.617999999999999</v>
      </c>
      <c r="D3" s="1">
        <v>40.545000000000002</v>
      </c>
      <c r="E3" s="1">
        <v>57.905000000000001</v>
      </c>
      <c r="F3" s="1">
        <v>39.651000000000003</v>
      </c>
      <c r="G3" s="1">
        <v>33.088000000000001</v>
      </c>
      <c r="H3" s="1">
        <v>39.889000000000003</v>
      </c>
      <c r="I3" s="3">
        <v>37.458000000000006</v>
      </c>
      <c r="J3" s="1">
        <v>31.94</v>
      </c>
      <c r="K3" s="1">
        <v>17.759</v>
      </c>
      <c r="L3" s="1">
        <v>36.39</v>
      </c>
      <c r="M3" s="1">
        <v>34.570999999999998</v>
      </c>
      <c r="N3" s="1">
        <v>24.414000000000001</v>
      </c>
      <c r="O3" s="1">
        <v>34.932000000000002</v>
      </c>
      <c r="P3" s="1">
        <v>37.375</v>
      </c>
      <c r="Q3" s="1">
        <v>29.152000000000001</v>
      </c>
      <c r="R3" s="1">
        <v>32.340000000000003</v>
      </c>
      <c r="S3" s="1">
        <v>35.228000000000002</v>
      </c>
      <c r="T3" s="1">
        <v>22.02</v>
      </c>
      <c r="U3" s="1">
        <v>40.762999999999998</v>
      </c>
      <c r="V3" s="1">
        <v>30.843</v>
      </c>
    </row>
    <row r="4" spans="1:22">
      <c r="A4" s="2"/>
      <c r="B4" s="1">
        <v>38.033999999999999</v>
      </c>
      <c r="C4" s="1">
        <v>33.26</v>
      </c>
      <c r="D4" s="1">
        <v>40.701000000000001</v>
      </c>
      <c r="E4" s="1">
        <v>41.250999999999998</v>
      </c>
      <c r="F4" s="1">
        <v>36.631999999999998</v>
      </c>
      <c r="G4" s="1">
        <v>34.479999999999997</v>
      </c>
      <c r="H4" s="1">
        <v>36.116999999999997</v>
      </c>
      <c r="I4" s="3">
        <v>38.738</v>
      </c>
      <c r="J4" s="1">
        <v>39.396000000000001</v>
      </c>
      <c r="K4" s="1">
        <v>19.895</v>
      </c>
      <c r="L4" s="1">
        <v>38.970999999999997</v>
      </c>
      <c r="M4" s="1">
        <v>27.797999999999998</v>
      </c>
      <c r="N4" s="1">
        <v>39.500999999999998</v>
      </c>
      <c r="O4" s="1">
        <v>30.12</v>
      </c>
      <c r="P4" s="1">
        <v>29.547999999999998</v>
      </c>
      <c r="Q4" s="1">
        <v>30.422000000000001</v>
      </c>
      <c r="R4" s="1">
        <v>26.478000000000002</v>
      </c>
      <c r="S4" s="1">
        <v>38.402999999999999</v>
      </c>
      <c r="T4" s="1">
        <v>31.920999999999999</v>
      </c>
      <c r="U4" s="1">
        <v>33.000999999999998</v>
      </c>
      <c r="V4" s="1">
        <v>29.875</v>
      </c>
    </row>
    <row r="5" spans="1:22">
      <c r="A5" s="2">
        <v>6</v>
      </c>
      <c r="B5" s="1">
        <v>35.473999999999997</v>
      </c>
      <c r="C5" s="1">
        <v>34.704999999999998</v>
      </c>
      <c r="D5" s="1">
        <v>42.917000000000002</v>
      </c>
      <c r="E5" s="1">
        <v>43.177</v>
      </c>
      <c r="F5" s="1">
        <v>43.017000000000003</v>
      </c>
      <c r="G5" s="1">
        <v>36.831000000000003</v>
      </c>
      <c r="H5" s="1">
        <v>45.436999999999998</v>
      </c>
      <c r="I5" s="3">
        <v>47.242333333333335</v>
      </c>
      <c r="J5" s="1">
        <v>53.372999999999998</v>
      </c>
      <c r="K5" s="1">
        <v>38.771999999999998</v>
      </c>
      <c r="L5" s="1">
        <v>21.689</v>
      </c>
      <c r="M5" s="1">
        <v>49.33</v>
      </c>
      <c r="N5" s="1">
        <v>15.218</v>
      </c>
      <c r="O5" s="1">
        <v>10.932</v>
      </c>
      <c r="P5" s="1">
        <v>36.963999999999999</v>
      </c>
      <c r="Q5" s="1">
        <v>30.08</v>
      </c>
      <c r="R5" s="1">
        <v>30.193000000000001</v>
      </c>
      <c r="S5" s="1">
        <v>36.953000000000003</v>
      </c>
      <c r="T5" s="1">
        <v>36.076000000000001</v>
      </c>
      <c r="U5" s="1">
        <v>34.427999999999997</v>
      </c>
      <c r="V5" s="1">
        <v>32.545999999999999</v>
      </c>
    </row>
    <row r="6" spans="1:22">
      <c r="A6" s="2"/>
      <c r="B6" s="1">
        <v>35.343000000000004</v>
      </c>
      <c r="C6" s="1">
        <v>38.441000000000003</v>
      </c>
      <c r="D6" s="1">
        <v>41.999000000000002</v>
      </c>
      <c r="E6" s="1">
        <v>46.16</v>
      </c>
      <c r="F6" s="1">
        <v>55.622999999999998</v>
      </c>
      <c r="G6" s="1">
        <v>42.174999999999997</v>
      </c>
      <c r="H6" s="1">
        <v>51.494999999999997</v>
      </c>
      <c r="I6" s="3">
        <v>44.926666666666669</v>
      </c>
      <c r="J6" s="1">
        <v>41.286000000000001</v>
      </c>
      <c r="K6" s="1">
        <v>50.991999999999997</v>
      </c>
      <c r="L6" s="1">
        <v>50.99</v>
      </c>
      <c r="M6" s="1">
        <v>51.841000000000001</v>
      </c>
      <c r="N6" s="1">
        <v>42.625999999999998</v>
      </c>
      <c r="O6" s="1">
        <v>27.878</v>
      </c>
      <c r="P6" s="1">
        <v>28.786999999999999</v>
      </c>
      <c r="Q6" s="1">
        <v>30.620999999999999</v>
      </c>
      <c r="R6" s="1">
        <v>28.747</v>
      </c>
      <c r="S6" s="1">
        <v>51.984999999999999</v>
      </c>
      <c r="T6" s="1">
        <v>43.076999999999998</v>
      </c>
      <c r="U6" s="1">
        <v>30.327999999999999</v>
      </c>
      <c r="V6" s="1">
        <v>28.927</v>
      </c>
    </row>
    <row r="7" spans="1:22">
      <c r="A7" s="2"/>
      <c r="B7" s="1">
        <v>37.570999999999998</v>
      </c>
      <c r="C7" s="1">
        <v>37.776000000000003</v>
      </c>
      <c r="D7" s="1">
        <v>41.523000000000003</v>
      </c>
      <c r="E7" s="1">
        <v>47.823999999999998</v>
      </c>
      <c r="F7" s="1">
        <v>37.878</v>
      </c>
      <c r="G7" s="1">
        <v>40.414999999999999</v>
      </c>
      <c r="H7" s="1">
        <v>49.271000000000001</v>
      </c>
      <c r="I7" s="3">
        <v>48.076666666666661</v>
      </c>
      <c r="J7" s="1">
        <v>53.436</v>
      </c>
      <c r="K7" s="1">
        <v>37.069000000000003</v>
      </c>
      <c r="L7" s="1">
        <v>49.551000000000002</v>
      </c>
      <c r="M7" s="1">
        <v>49.994999999999997</v>
      </c>
      <c r="N7" s="1">
        <v>33.613999999999997</v>
      </c>
      <c r="O7" s="1">
        <v>26.018000000000001</v>
      </c>
      <c r="P7" s="1">
        <v>19.573</v>
      </c>
      <c r="Q7" s="1">
        <v>32.392000000000003</v>
      </c>
      <c r="R7" s="1">
        <v>37.149000000000001</v>
      </c>
      <c r="S7" s="1">
        <v>51.399000000000001</v>
      </c>
      <c r="T7" s="1">
        <v>31.914999999999999</v>
      </c>
      <c r="U7" s="1">
        <v>31.341999999999999</v>
      </c>
      <c r="V7" s="1">
        <v>27.1</v>
      </c>
    </row>
    <row r="8" spans="1:22">
      <c r="A8" s="2">
        <v>8</v>
      </c>
      <c r="B8" s="1">
        <v>34.332999999999998</v>
      </c>
      <c r="C8" s="1">
        <v>33.704000000000001</v>
      </c>
      <c r="D8" s="1">
        <v>41.366</v>
      </c>
      <c r="E8" s="1">
        <v>36.679000000000002</v>
      </c>
      <c r="F8" s="1">
        <v>41.01</v>
      </c>
      <c r="G8" s="1">
        <v>34.752000000000002</v>
      </c>
      <c r="H8" s="1">
        <v>46.133000000000003</v>
      </c>
      <c r="I8" s="3">
        <v>44.679333333333339</v>
      </c>
      <c r="J8" s="1">
        <v>46.539000000000001</v>
      </c>
      <c r="K8" s="1">
        <v>27.117999999999999</v>
      </c>
      <c r="L8" s="1">
        <v>28.788</v>
      </c>
      <c r="M8" s="1">
        <v>45.527000000000001</v>
      </c>
      <c r="N8" s="1">
        <v>11.957000000000001</v>
      </c>
      <c r="O8" s="1">
        <v>26.47</v>
      </c>
      <c r="P8" s="1">
        <v>22.219000000000001</v>
      </c>
      <c r="Q8" s="1">
        <v>-28.489000000000001</v>
      </c>
      <c r="R8" s="1">
        <v>24.193999999999999</v>
      </c>
      <c r="S8" s="1">
        <v>26.771999999999998</v>
      </c>
      <c r="T8" s="1">
        <v>32.689</v>
      </c>
      <c r="U8" s="1">
        <v>29.478000000000002</v>
      </c>
      <c r="V8" s="1">
        <v>26.437999999999999</v>
      </c>
    </row>
    <row r="9" spans="1:22">
      <c r="A9" s="2"/>
      <c r="B9" s="1">
        <v>38.375999999999998</v>
      </c>
      <c r="C9" s="1">
        <v>32.613999999999997</v>
      </c>
      <c r="D9" s="1">
        <v>42.674999999999997</v>
      </c>
      <c r="E9" s="1">
        <v>44.106999999999999</v>
      </c>
      <c r="F9" s="1">
        <v>41.078000000000003</v>
      </c>
      <c r="G9" s="1">
        <v>32.033999999999999</v>
      </c>
      <c r="H9" s="1">
        <v>48.052999999999997</v>
      </c>
      <c r="I9" s="3">
        <v>43.80866666666666</v>
      </c>
      <c r="J9" s="1">
        <v>40.698</v>
      </c>
      <c r="K9" s="1">
        <v>38.752000000000002</v>
      </c>
      <c r="L9" s="1">
        <v>55.973999999999997</v>
      </c>
      <c r="M9" s="1">
        <v>49.482999999999997</v>
      </c>
      <c r="N9" s="1">
        <v>42.314</v>
      </c>
      <c r="O9" s="1">
        <v>27.382000000000001</v>
      </c>
      <c r="P9" s="1">
        <v>35.918999999999997</v>
      </c>
      <c r="Q9" s="1">
        <v>22.657</v>
      </c>
      <c r="R9" s="1">
        <v>26.44</v>
      </c>
      <c r="S9" s="1">
        <v>45.36</v>
      </c>
      <c r="T9" s="1">
        <v>32.441000000000003</v>
      </c>
      <c r="U9" s="1">
        <v>31.408999999999999</v>
      </c>
      <c r="V9" s="1">
        <v>28.963000000000001</v>
      </c>
    </row>
    <row r="10" spans="1:22">
      <c r="A10" s="2"/>
      <c r="B10" s="1">
        <v>41.777999999999999</v>
      </c>
      <c r="C10" s="1">
        <v>34.031999999999996</v>
      </c>
      <c r="D10" s="1">
        <v>48.661999999999999</v>
      </c>
      <c r="E10" s="1">
        <v>39.649000000000001</v>
      </c>
      <c r="F10" s="1">
        <v>39.569000000000003</v>
      </c>
      <c r="G10" s="1">
        <v>48.122999999999998</v>
      </c>
      <c r="H10" s="1">
        <v>47.612000000000002</v>
      </c>
      <c r="I10" s="3">
        <v>48.619666666666667</v>
      </c>
      <c r="J10" s="1">
        <v>49.585000000000001</v>
      </c>
      <c r="K10" s="1">
        <v>36.167999999999999</v>
      </c>
      <c r="L10" s="1">
        <v>51.268000000000001</v>
      </c>
      <c r="M10" s="1">
        <v>52.456000000000003</v>
      </c>
      <c r="N10" s="1">
        <v>38.32</v>
      </c>
      <c r="O10" s="1">
        <v>31.977</v>
      </c>
      <c r="P10" s="1">
        <v>30.777999999999999</v>
      </c>
      <c r="Q10" s="1">
        <v>29.303000000000001</v>
      </c>
      <c r="R10" s="1">
        <v>31.433</v>
      </c>
      <c r="S10" s="1">
        <v>48.686</v>
      </c>
      <c r="T10" s="1">
        <v>27.013000000000002</v>
      </c>
      <c r="U10" s="1">
        <v>31.895</v>
      </c>
      <c r="V10" s="1">
        <v>31.32</v>
      </c>
    </row>
    <row r="11" spans="1:22">
      <c r="A11" s="2">
        <v>11</v>
      </c>
      <c r="B11" s="1">
        <v>38.975000000000001</v>
      </c>
      <c r="C11" s="1">
        <v>34.543999999999997</v>
      </c>
      <c r="D11" s="1">
        <v>45.23</v>
      </c>
      <c r="E11" s="1">
        <v>37.984999999999999</v>
      </c>
      <c r="F11" s="1">
        <v>37.183999999999997</v>
      </c>
      <c r="G11" s="1">
        <v>37.99</v>
      </c>
      <c r="H11" s="1">
        <v>39.473999999999997</v>
      </c>
      <c r="I11" s="3">
        <v>43.083666666666659</v>
      </c>
      <c r="J11" s="1">
        <v>44.546999999999997</v>
      </c>
      <c r="K11" s="1">
        <v>28.065000000000001</v>
      </c>
      <c r="L11" s="1">
        <v>21.196000000000002</v>
      </c>
      <c r="M11" s="1">
        <v>39.054000000000002</v>
      </c>
      <c r="N11" s="1">
        <v>7.867</v>
      </c>
      <c r="O11" s="1">
        <v>30.324999999999999</v>
      </c>
      <c r="P11" s="1">
        <v>33.493000000000002</v>
      </c>
      <c r="Q11" s="1">
        <v>32.250999999999998</v>
      </c>
      <c r="R11" s="1">
        <v>27.966000000000001</v>
      </c>
      <c r="S11" s="1">
        <v>21.238</v>
      </c>
      <c r="T11" s="1">
        <v>31.92</v>
      </c>
      <c r="U11" s="1">
        <v>29.76</v>
      </c>
      <c r="V11" s="3">
        <v>29.882000000000001</v>
      </c>
    </row>
    <row r="12" spans="1:22">
      <c r="A12" s="2"/>
      <c r="B12" s="1">
        <v>38.152000000000001</v>
      </c>
      <c r="C12" s="1">
        <v>38.755000000000003</v>
      </c>
      <c r="D12" s="1">
        <v>42.552999999999997</v>
      </c>
      <c r="E12" s="1">
        <v>39.252000000000002</v>
      </c>
      <c r="F12" s="1">
        <v>39.877000000000002</v>
      </c>
      <c r="G12" s="1">
        <v>32.753</v>
      </c>
      <c r="H12" s="1">
        <v>45.472999999999999</v>
      </c>
      <c r="I12" s="3">
        <v>42.870333333333328</v>
      </c>
      <c r="J12" s="1">
        <v>40.585000000000001</v>
      </c>
      <c r="K12" s="1">
        <v>45.948</v>
      </c>
      <c r="L12" s="1">
        <v>65.012</v>
      </c>
      <c r="M12" s="1">
        <v>39.716999999999999</v>
      </c>
      <c r="N12" s="1">
        <v>27.904</v>
      </c>
      <c r="O12" s="1">
        <v>27.074999999999999</v>
      </c>
      <c r="P12" s="1">
        <v>32.78</v>
      </c>
      <c r="Q12" s="1">
        <v>31.934000000000001</v>
      </c>
      <c r="R12" s="1">
        <v>31.387</v>
      </c>
      <c r="S12" s="1">
        <v>50.847999999999999</v>
      </c>
      <c r="T12" s="1">
        <v>27.678999999999998</v>
      </c>
      <c r="U12" s="1">
        <v>26.216000000000001</v>
      </c>
      <c r="V12" s="3">
        <v>28.427333333333337</v>
      </c>
    </row>
    <row r="13" spans="1:22">
      <c r="A13" s="2"/>
      <c r="B13" s="1">
        <v>43.42</v>
      </c>
      <c r="C13" s="1">
        <v>33.898000000000003</v>
      </c>
      <c r="D13" s="1">
        <v>38.576999999999998</v>
      </c>
      <c r="E13" s="1">
        <v>47.636000000000003</v>
      </c>
      <c r="F13" s="1">
        <v>33.398000000000003</v>
      </c>
      <c r="G13" s="1">
        <v>35.29</v>
      </c>
      <c r="H13" s="1">
        <v>50.09</v>
      </c>
      <c r="I13" s="3">
        <v>49.705666666666673</v>
      </c>
      <c r="J13" s="1">
        <v>60.45</v>
      </c>
      <c r="K13" s="1">
        <v>38.101999999999997</v>
      </c>
      <c r="L13" s="1">
        <v>50.313000000000002</v>
      </c>
      <c r="M13" s="1">
        <v>53.207000000000001</v>
      </c>
      <c r="N13" s="1">
        <v>38.436</v>
      </c>
      <c r="O13" s="1">
        <v>28.471</v>
      </c>
      <c r="P13" s="1">
        <v>31.524000000000001</v>
      </c>
      <c r="Q13" s="1">
        <v>30.116</v>
      </c>
      <c r="R13" s="1">
        <v>32.933</v>
      </c>
      <c r="S13" s="1">
        <v>52.287999999999997</v>
      </c>
      <c r="T13" s="1">
        <v>33.249000000000002</v>
      </c>
      <c r="U13" s="1">
        <v>25.885999999999999</v>
      </c>
      <c r="V13" s="3">
        <v>30.689333333333334</v>
      </c>
    </row>
    <row r="15" spans="1:22">
      <c r="A15" s="2" t="s">
        <v>22</v>
      </c>
      <c r="B15" s="2" t="s">
        <v>20</v>
      </c>
      <c r="C15" s="2" t="s">
        <v>19</v>
      </c>
      <c r="D15" s="2" t="s">
        <v>16</v>
      </c>
      <c r="E15" s="2" t="s">
        <v>15</v>
      </c>
      <c r="F15" s="2" t="s">
        <v>14</v>
      </c>
      <c r="G15" s="2" t="s">
        <v>18</v>
      </c>
      <c r="H15" s="2" t="s">
        <v>13</v>
      </c>
      <c r="I15" s="2" t="s">
        <v>12</v>
      </c>
      <c r="J15" s="2" t="s">
        <v>11</v>
      </c>
      <c r="K15" s="2" t="s">
        <v>17</v>
      </c>
      <c r="L15" s="2" t="s">
        <v>8</v>
      </c>
      <c r="M15" s="2" t="s">
        <v>7</v>
      </c>
      <c r="N15" s="2" t="s">
        <v>6</v>
      </c>
      <c r="O15" s="2" t="s">
        <v>10</v>
      </c>
      <c r="P15" s="2" t="s">
        <v>5</v>
      </c>
      <c r="Q15" s="2" t="s">
        <v>4</v>
      </c>
      <c r="R15" s="2" t="s">
        <v>3</v>
      </c>
      <c r="S15" s="2" t="s">
        <v>9</v>
      </c>
      <c r="T15" s="2" t="s">
        <v>2</v>
      </c>
      <c r="U15" s="2" t="s">
        <v>1</v>
      </c>
      <c r="V15" s="2" t="s">
        <v>0</v>
      </c>
    </row>
    <row r="16" spans="1:22">
      <c r="A16" s="1">
        <v>4</v>
      </c>
      <c r="B16" s="3">
        <f>AVERAGE(B2:B4)</f>
        <v>41.134333333333331</v>
      </c>
      <c r="C16" s="3">
        <f t="shared" ref="C16:V16" si="0">AVERAGE(C2:C4)</f>
        <v>31.701000000000004</v>
      </c>
      <c r="D16" s="3">
        <f t="shared" si="0"/>
        <v>44.258333333333333</v>
      </c>
      <c r="E16" s="3">
        <f t="shared" si="0"/>
        <v>46.749666666666663</v>
      </c>
      <c r="F16" s="3">
        <f t="shared" si="0"/>
        <v>38.031333333333329</v>
      </c>
      <c r="G16" s="3">
        <f t="shared" si="0"/>
        <v>34.043666666666667</v>
      </c>
      <c r="H16" s="3">
        <f t="shared" si="0"/>
        <v>37.733333333333327</v>
      </c>
      <c r="I16" s="3">
        <f t="shared" si="0"/>
        <v>38.589888888888886</v>
      </c>
      <c r="J16" s="3">
        <f t="shared" si="0"/>
        <v>33.777999999999999</v>
      </c>
      <c r="K16" s="3">
        <f t="shared" si="0"/>
        <v>18.249333333333336</v>
      </c>
      <c r="L16" s="3">
        <f t="shared" si="0"/>
        <v>35.014000000000003</v>
      </c>
      <c r="M16" s="3">
        <f t="shared" si="0"/>
        <v>30.080666666666669</v>
      </c>
      <c r="N16" s="3">
        <f t="shared" si="0"/>
        <v>29.068000000000001</v>
      </c>
      <c r="O16" s="3">
        <f t="shared" si="0"/>
        <v>33.321333333333335</v>
      </c>
      <c r="P16" s="3">
        <f t="shared" si="0"/>
        <v>33.917333333333339</v>
      </c>
      <c r="Q16" s="3">
        <f t="shared" si="0"/>
        <v>35.121000000000002</v>
      </c>
      <c r="R16" s="3">
        <f t="shared" si="0"/>
        <v>28.585333333333335</v>
      </c>
      <c r="S16" s="3">
        <f t="shared" si="0"/>
        <v>33.961999999999996</v>
      </c>
      <c r="T16" s="3">
        <f t="shared" si="0"/>
        <v>28.955000000000002</v>
      </c>
      <c r="U16" s="3">
        <f t="shared" si="0"/>
        <v>34.033666666666669</v>
      </c>
      <c r="V16" s="3">
        <f t="shared" si="0"/>
        <v>32.523333333333333</v>
      </c>
    </row>
    <row r="17" spans="1:22">
      <c r="A17" s="1">
        <v>6</v>
      </c>
      <c r="B17" s="3">
        <f>AVERAGE(B5:B7)</f>
        <v>36.129333333333335</v>
      </c>
      <c r="C17" s="3">
        <f t="shared" ref="C17:V17" si="1">AVERAGE(C5:C7)</f>
        <v>36.973999999999997</v>
      </c>
      <c r="D17" s="3">
        <f t="shared" si="1"/>
        <v>42.146333333333331</v>
      </c>
      <c r="E17" s="3">
        <f t="shared" si="1"/>
        <v>45.720333333333336</v>
      </c>
      <c r="F17" s="3">
        <f t="shared" si="1"/>
        <v>45.506</v>
      </c>
      <c r="G17" s="3">
        <f t="shared" si="1"/>
        <v>39.806999999999995</v>
      </c>
      <c r="H17" s="3">
        <f t="shared" si="1"/>
        <v>48.734333333333325</v>
      </c>
      <c r="I17" s="3">
        <f t="shared" si="1"/>
        <v>46.748555555555555</v>
      </c>
      <c r="J17" s="3">
        <f t="shared" si="1"/>
        <v>49.365000000000002</v>
      </c>
      <c r="K17" s="3">
        <f t="shared" si="1"/>
        <v>42.277666666666669</v>
      </c>
      <c r="L17" s="3">
        <f t="shared" si="1"/>
        <v>40.743333333333332</v>
      </c>
      <c r="M17" s="3">
        <f t="shared" si="1"/>
        <v>50.388666666666666</v>
      </c>
      <c r="N17" s="3">
        <f t="shared" si="1"/>
        <v>30.486000000000001</v>
      </c>
      <c r="O17" s="3">
        <f t="shared" si="1"/>
        <v>21.609333333333336</v>
      </c>
      <c r="P17" s="3">
        <f t="shared" si="1"/>
        <v>28.441333333333336</v>
      </c>
      <c r="Q17" s="3">
        <f t="shared" si="1"/>
        <v>31.030999999999995</v>
      </c>
      <c r="R17" s="3">
        <f t="shared" si="1"/>
        <v>32.029666666666664</v>
      </c>
      <c r="S17" s="3">
        <f t="shared" si="1"/>
        <v>46.778999999999996</v>
      </c>
      <c r="T17" s="3">
        <f t="shared" si="1"/>
        <v>37.022666666666659</v>
      </c>
      <c r="U17" s="3">
        <f t="shared" si="1"/>
        <v>32.032666666666664</v>
      </c>
      <c r="V17" s="3">
        <f t="shared" si="1"/>
        <v>29.524333333333335</v>
      </c>
    </row>
    <row r="18" spans="1:22">
      <c r="A18" s="1">
        <v>8</v>
      </c>
      <c r="B18" s="3">
        <f>AVERAGE(B8:B10)</f>
        <v>38.162333333333329</v>
      </c>
      <c r="C18" s="3">
        <f t="shared" ref="C18:V18" si="2">AVERAGE(C8:C10)</f>
        <v>33.449999999999996</v>
      </c>
      <c r="D18" s="3">
        <f t="shared" si="2"/>
        <v>44.234333333333332</v>
      </c>
      <c r="E18" s="3">
        <f t="shared" si="2"/>
        <v>40.145000000000003</v>
      </c>
      <c r="F18" s="3">
        <f t="shared" si="2"/>
        <v>40.55233333333333</v>
      </c>
      <c r="G18" s="3">
        <f t="shared" si="2"/>
        <v>38.302999999999997</v>
      </c>
      <c r="H18" s="3">
        <f t="shared" si="2"/>
        <v>47.265999999999998</v>
      </c>
      <c r="I18" s="3">
        <f t="shared" si="2"/>
        <v>45.702555555555556</v>
      </c>
      <c r="J18" s="3">
        <f t="shared" si="2"/>
        <v>45.607333333333337</v>
      </c>
      <c r="K18" s="3">
        <f t="shared" si="2"/>
        <v>34.012666666666668</v>
      </c>
      <c r="L18" s="3">
        <f t="shared" si="2"/>
        <v>45.343333333333334</v>
      </c>
      <c r="M18" s="3">
        <f t="shared" si="2"/>
        <v>49.155333333333338</v>
      </c>
      <c r="N18" s="3">
        <f t="shared" si="2"/>
        <v>30.863666666666671</v>
      </c>
      <c r="O18" s="3">
        <f t="shared" si="2"/>
        <v>28.609666666666669</v>
      </c>
      <c r="P18" s="3">
        <f t="shared" si="2"/>
        <v>29.638666666666666</v>
      </c>
      <c r="Q18" s="3">
        <f t="shared" si="2"/>
        <v>7.823666666666667</v>
      </c>
      <c r="R18" s="3">
        <f t="shared" si="2"/>
        <v>27.355666666666668</v>
      </c>
      <c r="S18" s="3">
        <f t="shared" si="2"/>
        <v>40.272666666666673</v>
      </c>
      <c r="T18" s="3">
        <f t="shared" si="2"/>
        <v>30.714333333333332</v>
      </c>
      <c r="U18" s="3">
        <f t="shared" si="2"/>
        <v>30.927333333333333</v>
      </c>
      <c r="V18" s="3">
        <f t="shared" si="2"/>
        <v>28.907</v>
      </c>
    </row>
    <row r="19" spans="1:22">
      <c r="A19" s="1">
        <v>11</v>
      </c>
      <c r="B19" s="3">
        <f>AVERAGE(B11:B13)</f>
        <v>40.182333333333339</v>
      </c>
      <c r="C19" s="3">
        <f t="shared" ref="C19:V19" si="3">AVERAGE(C11:C13)</f>
        <v>35.732333333333337</v>
      </c>
      <c r="D19" s="3">
        <f t="shared" si="3"/>
        <v>42.12</v>
      </c>
      <c r="E19" s="3">
        <f t="shared" si="3"/>
        <v>41.624333333333333</v>
      </c>
      <c r="F19" s="3">
        <f t="shared" si="3"/>
        <v>36.81966666666667</v>
      </c>
      <c r="G19" s="3">
        <f t="shared" si="3"/>
        <v>35.344333333333331</v>
      </c>
      <c r="H19" s="3">
        <f t="shared" si="3"/>
        <v>45.012333333333338</v>
      </c>
      <c r="I19" s="3">
        <f t="shared" si="3"/>
        <v>45.219888888888882</v>
      </c>
      <c r="J19" s="3">
        <f t="shared" si="3"/>
        <v>48.527333333333331</v>
      </c>
      <c r="K19" s="3">
        <f t="shared" si="3"/>
        <v>37.37166666666667</v>
      </c>
      <c r="L19" s="3">
        <f t="shared" si="3"/>
        <v>45.507000000000005</v>
      </c>
      <c r="M19" s="3">
        <f t="shared" si="3"/>
        <v>43.992666666666672</v>
      </c>
      <c r="N19" s="3">
        <f t="shared" si="3"/>
        <v>24.735666666666663</v>
      </c>
      <c r="O19" s="3">
        <f t="shared" si="3"/>
        <v>28.623666666666665</v>
      </c>
      <c r="P19" s="3">
        <f t="shared" si="3"/>
        <v>32.598999999999997</v>
      </c>
      <c r="Q19" s="3">
        <f t="shared" si="3"/>
        <v>31.433666666666667</v>
      </c>
      <c r="R19" s="3">
        <f t="shared" si="3"/>
        <v>30.762</v>
      </c>
      <c r="S19" s="3">
        <f t="shared" si="3"/>
        <v>41.457999999999998</v>
      </c>
      <c r="T19" s="3">
        <f t="shared" si="3"/>
        <v>30.949333333333339</v>
      </c>
      <c r="U19" s="3">
        <f t="shared" si="3"/>
        <v>27.287333333333333</v>
      </c>
      <c r="V19" s="3">
        <f t="shared" si="3"/>
        <v>29.666222222222228</v>
      </c>
    </row>
    <row r="21" spans="1:22">
      <c r="A21" s="2" t="s">
        <v>23</v>
      </c>
      <c r="B21" s="2" t="s">
        <v>20</v>
      </c>
      <c r="C21" s="2" t="s">
        <v>19</v>
      </c>
      <c r="D21" s="2" t="s">
        <v>16</v>
      </c>
      <c r="E21" s="2" t="s">
        <v>15</v>
      </c>
      <c r="F21" s="2" t="s">
        <v>14</v>
      </c>
      <c r="G21" s="2" t="s">
        <v>18</v>
      </c>
      <c r="H21" s="2" t="s">
        <v>13</v>
      </c>
      <c r="I21" s="2" t="s">
        <v>12</v>
      </c>
      <c r="J21" s="2" t="s">
        <v>11</v>
      </c>
      <c r="K21" s="2" t="s">
        <v>17</v>
      </c>
      <c r="L21" s="2" t="s">
        <v>8</v>
      </c>
      <c r="M21" s="2" t="s">
        <v>7</v>
      </c>
      <c r="N21" s="2" t="s">
        <v>6</v>
      </c>
      <c r="O21" s="2" t="s">
        <v>10</v>
      </c>
      <c r="P21" s="2" t="s">
        <v>5</v>
      </c>
      <c r="Q21" s="2" t="s">
        <v>4</v>
      </c>
      <c r="R21" s="2" t="s">
        <v>3</v>
      </c>
      <c r="S21" s="2" t="s">
        <v>9</v>
      </c>
      <c r="T21" s="2" t="s">
        <v>2</v>
      </c>
      <c r="U21" s="2" t="s">
        <v>1</v>
      </c>
      <c r="V21" s="2" t="s">
        <v>0</v>
      </c>
    </row>
    <row r="22" spans="1:22">
      <c r="A22" s="1">
        <v>4</v>
      </c>
      <c r="B22" s="3">
        <f>STDEV(B2:B4)</f>
        <v>3.9870799256264382</v>
      </c>
      <c r="C22" s="3">
        <f t="shared" ref="C22:V22" si="4">STDEV(C2:C4)</f>
        <v>1.8766920365366293</v>
      </c>
      <c r="D22" s="3">
        <f t="shared" si="4"/>
        <v>6.2970651365007733</v>
      </c>
      <c r="E22" s="3">
        <f t="shared" si="4"/>
        <v>9.6611250552579726</v>
      </c>
      <c r="F22" s="3">
        <f t="shared" si="4"/>
        <v>1.5215125150104227</v>
      </c>
      <c r="G22" s="3">
        <f t="shared" si="4"/>
        <v>0.82867142664226834</v>
      </c>
      <c r="H22" s="3">
        <f t="shared" si="4"/>
        <v>1.9429761535678565</v>
      </c>
      <c r="I22" s="3">
        <f t="shared" si="4"/>
        <v>1.0655815487502738</v>
      </c>
      <c r="J22" s="3">
        <f t="shared" si="4"/>
        <v>4.961278464267048</v>
      </c>
      <c r="K22" s="3">
        <f t="shared" si="4"/>
        <v>1.4634617635364893</v>
      </c>
      <c r="L22" s="3">
        <f t="shared" si="4"/>
        <v>4.7954204195252377</v>
      </c>
      <c r="M22" s="3">
        <f t="shared" si="4"/>
        <v>3.888923544289991</v>
      </c>
      <c r="N22" s="3">
        <f t="shared" si="4"/>
        <v>9.0527356638753034</v>
      </c>
      <c r="O22" s="3">
        <f t="shared" si="4"/>
        <v>2.7724540272713871</v>
      </c>
      <c r="P22" s="3">
        <f t="shared" si="4"/>
        <v>3.9923469705592147</v>
      </c>
      <c r="Q22" s="3">
        <f t="shared" si="4"/>
        <v>9.2605557608601536</v>
      </c>
      <c r="R22" s="3">
        <f t="shared" si="4"/>
        <v>3.2597609319294176</v>
      </c>
      <c r="S22" s="3">
        <f t="shared" si="4"/>
        <v>5.1911022914213945</v>
      </c>
      <c r="T22" s="3">
        <f t="shared" si="4"/>
        <v>6.0267877845498736</v>
      </c>
      <c r="U22" s="3">
        <f t="shared" si="4"/>
        <v>6.2770350750440453</v>
      </c>
      <c r="V22" s="3">
        <f t="shared" si="4"/>
        <v>3.7798508347993471</v>
      </c>
    </row>
    <row r="23" spans="1:22">
      <c r="A23" s="1">
        <v>6</v>
      </c>
      <c r="B23" s="3">
        <f>STDEV(B5:B7)</f>
        <v>1.2502369108826255</v>
      </c>
      <c r="C23" s="3">
        <f t="shared" ref="C23:V23" si="5">STDEV(C5:C7)</f>
        <v>1.9929443042895127</v>
      </c>
      <c r="D23" s="3">
        <f t="shared" si="5"/>
        <v>0.70858262279943907</v>
      </c>
      <c r="E23" s="3">
        <f t="shared" si="5"/>
        <v>2.3544919480289859</v>
      </c>
      <c r="F23" s="3">
        <f t="shared" si="5"/>
        <v>9.130585797198334</v>
      </c>
      <c r="G23" s="3">
        <f t="shared" si="5"/>
        <v>2.7233861275992401</v>
      </c>
      <c r="H23" s="3">
        <f t="shared" si="5"/>
        <v>3.0644492708043538</v>
      </c>
      <c r="I23" s="3">
        <f t="shared" si="5"/>
        <v>1.6320194148264162</v>
      </c>
      <c r="J23" s="3">
        <f t="shared" si="5"/>
        <v>6.9966901460619528</v>
      </c>
      <c r="K23" s="3">
        <f t="shared" si="5"/>
        <v>7.594718976587151</v>
      </c>
      <c r="L23" s="3">
        <f t="shared" si="5"/>
        <v>16.517215090121379</v>
      </c>
      <c r="M23" s="3">
        <f t="shared" si="5"/>
        <v>1.3009651545423258</v>
      </c>
      <c r="N23" s="3">
        <f t="shared" si="5"/>
        <v>13.969176926361836</v>
      </c>
      <c r="O23" s="3">
        <f t="shared" si="5"/>
        <v>9.293491557715722</v>
      </c>
      <c r="P23" s="3">
        <f t="shared" si="5"/>
        <v>8.7006513740830265</v>
      </c>
      <c r="Q23" s="3">
        <f t="shared" si="5"/>
        <v>1.2093018647136895</v>
      </c>
      <c r="R23" s="3">
        <f t="shared" si="5"/>
        <v>4.4920384385413845</v>
      </c>
      <c r="S23" s="3">
        <f t="shared" si="5"/>
        <v>8.5146083879413066</v>
      </c>
      <c r="T23" s="3">
        <f t="shared" si="5"/>
        <v>5.6408948167231143</v>
      </c>
      <c r="U23" s="3">
        <f t="shared" si="5"/>
        <v>2.1354777763613764</v>
      </c>
      <c r="V23" s="3">
        <f t="shared" si="5"/>
        <v>2.7717024251050701</v>
      </c>
    </row>
    <row r="24" spans="1:22">
      <c r="A24" s="1">
        <v>8</v>
      </c>
      <c r="B24" s="3">
        <f>STDEV(B8:B10)</f>
        <v>3.7270962334414355</v>
      </c>
      <c r="C24" s="3">
        <f t="shared" ref="C24:V24" si="6">STDEV(C8:C10)</f>
        <v>0.74233954495230847</v>
      </c>
      <c r="D24" s="3">
        <f t="shared" si="6"/>
        <v>3.889928576893583</v>
      </c>
      <c r="E24" s="3">
        <f t="shared" si="6"/>
        <v>3.7387575476353088</v>
      </c>
      <c r="F24" s="3">
        <f t="shared" si="6"/>
        <v>0.85227010585455321</v>
      </c>
      <c r="G24" s="3">
        <f t="shared" si="6"/>
        <v>8.6122692131633123</v>
      </c>
      <c r="H24" s="3">
        <f t="shared" si="6"/>
        <v>1.0056773836574011</v>
      </c>
      <c r="I24" s="3">
        <f t="shared" si="6"/>
        <v>2.5635264845593158</v>
      </c>
      <c r="J24" s="3">
        <f t="shared" si="6"/>
        <v>4.5161592457898712</v>
      </c>
      <c r="K24" s="3">
        <f t="shared" si="6"/>
        <v>6.1091394920506898</v>
      </c>
      <c r="L24" s="3">
        <f t="shared" si="6"/>
        <v>14.529139869012672</v>
      </c>
      <c r="M24" s="3">
        <f t="shared" si="6"/>
        <v>3.4761018876513585</v>
      </c>
      <c r="N24" s="3">
        <f t="shared" si="6"/>
        <v>16.494985369297332</v>
      </c>
      <c r="O24" s="3">
        <f t="shared" si="6"/>
        <v>2.9516328249518664</v>
      </c>
      <c r="P24" s="3">
        <f t="shared" si="6"/>
        <v>6.920697965764254</v>
      </c>
      <c r="Q24" s="3">
        <f t="shared" si="6"/>
        <v>31.622771057156477</v>
      </c>
      <c r="R24" s="3">
        <f t="shared" si="6"/>
        <v>3.7053494212196876</v>
      </c>
      <c r="S24" s="3">
        <f t="shared" si="6"/>
        <v>11.809596493247883</v>
      </c>
      <c r="T24" s="3">
        <f t="shared" si="6"/>
        <v>3.207846214102748</v>
      </c>
      <c r="U24" s="3">
        <f t="shared" si="6"/>
        <v>1.278465616797468</v>
      </c>
      <c r="V24" s="3">
        <f t="shared" si="6"/>
        <v>2.4414817222334482</v>
      </c>
    </row>
    <row r="25" spans="1:22">
      <c r="A25" s="1">
        <v>11</v>
      </c>
      <c r="B25" s="3">
        <f>STDEV(B11:B13)</f>
        <v>2.8339365436320794</v>
      </c>
      <c r="C25" s="3">
        <f t="shared" ref="C25:V25" si="7">STDEV(C11:C13)</f>
        <v>2.6375584037767466</v>
      </c>
      <c r="D25" s="3">
        <f t="shared" si="7"/>
        <v>3.3475691180317688</v>
      </c>
      <c r="E25" s="3">
        <f t="shared" si="7"/>
        <v>5.2446567412304113</v>
      </c>
      <c r="F25" s="3">
        <f t="shared" si="7"/>
        <v>3.2548293862095643</v>
      </c>
      <c r="G25" s="3">
        <f t="shared" si="7"/>
        <v>2.6189227429104007</v>
      </c>
      <c r="H25" s="3">
        <f t="shared" si="7"/>
        <v>5.3229713819758011</v>
      </c>
      <c r="I25" s="3">
        <f t="shared" si="7"/>
        <v>3.8862616331741662</v>
      </c>
      <c r="J25" s="3">
        <f t="shared" si="7"/>
        <v>10.513650476087429</v>
      </c>
      <c r="K25" s="3">
        <f t="shared" si="7"/>
        <v>8.9638419404479048</v>
      </c>
      <c r="L25" s="3">
        <f t="shared" si="7"/>
        <v>22.299858542152215</v>
      </c>
      <c r="M25" s="3">
        <f t="shared" si="7"/>
        <v>7.9867293890135471</v>
      </c>
      <c r="N25" s="3">
        <f t="shared" si="7"/>
        <v>15.528834223254929</v>
      </c>
      <c r="O25" s="3">
        <f t="shared" si="7"/>
        <v>1.6303696922272977</v>
      </c>
      <c r="P25" s="3">
        <f t="shared" si="7"/>
        <v>0.99690069716095653</v>
      </c>
      <c r="Q25" s="3">
        <f t="shared" si="7"/>
        <v>1.1520878149400471</v>
      </c>
      <c r="R25" s="3">
        <f t="shared" si="7"/>
        <v>2.5417987725231117</v>
      </c>
      <c r="S25" s="3">
        <f t="shared" si="7"/>
        <v>17.525829509612365</v>
      </c>
      <c r="T25" s="3">
        <f t="shared" si="7"/>
        <v>2.9091012930685904</v>
      </c>
      <c r="U25" s="3">
        <f t="shared" si="7"/>
        <v>2.1477395869456188</v>
      </c>
      <c r="V25" s="3">
        <f t="shared" si="7"/>
        <v>1.1463337371974329</v>
      </c>
    </row>
    <row r="27" spans="1:22">
      <c r="A27" s="1" t="s">
        <v>24</v>
      </c>
      <c r="B27" s="1" t="s">
        <v>20</v>
      </c>
      <c r="C27" s="1" t="s">
        <v>19</v>
      </c>
      <c r="D27" s="1" t="s">
        <v>16</v>
      </c>
      <c r="E27" s="1" t="s">
        <v>15</v>
      </c>
      <c r="F27" s="1" t="s">
        <v>14</v>
      </c>
      <c r="G27" s="1" t="s">
        <v>18</v>
      </c>
      <c r="H27" s="1" t="s">
        <v>13</v>
      </c>
      <c r="I27" s="1" t="s">
        <v>12</v>
      </c>
      <c r="J27" s="1" t="s">
        <v>11</v>
      </c>
      <c r="K27" s="1" t="s">
        <v>17</v>
      </c>
      <c r="L27" s="1" t="s">
        <v>8</v>
      </c>
      <c r="M27" s="1" t="s">
        <v>7</v>
      </c>
      <c r="N27" s="1" t="s">
        <v>6</v>
      </c>
      <c r="O27" s="1" t="s">
        <v>10</v>
      </c>
      <c r="P27" s="1" t="s">
        <v>5</v>
      </c>
      <c r="Q27" s="1" t="s">
        <v>4</v>
      </c>
      <c r="R27" s="1" t="s">
        <v>3</v>
      </c>
      <c r="S27" s="1" t="s">
        <v>9</v>
      </c>
      <c r="T27" s="1" t="s">
        <v>2</v>
      </c>
      <c r="U27" s="1" t="s">
        <v>1</v>
      </c>
      <c r="V27" s="1" t="s">
        <v>0</v>
      </c>
    </row>
    <row r="28" spans="1:22" ht="15.75">
      <c r="A28" s="1">
        <v>1</v>
      </c>
      <c r="B28" s="1">
        <v>5.726</v>
      </c>
      <c r="C28" s="1">
        <v>4.3230000000000004</v>
      </c>
      <c r="D28" s="1">
        <v>4.843</v>
      </c>
      <c r="E28" s="1">
        <v>3.4079999999999999</v>
      </c>
      <c r="F28" s="1">
        <v>5.3179999999999996</v>
      </c>
      <c r="G28">
        <v>9.1229999999999993</v>
      </c>
      <c r="H28">
        <v>3.456</v>
      </c>
      <c r="I28">
        <v>2.7010000000000001</v>
      </c>
      <c r="J28">
        <v>2.7890000000000001</v>
      </c>
      <c r="K28">
        <v>9.4309999999999992</v>
      </c>
      <c r="L28" s="1">
        <v>3.2370000000000001</v>
      </c>
      <c r="M28" s="1">
        <v>2.5910000000000002</v>
      </c>
      <c r="N28" s="1">
        <v>2.7690000000000001</v>
      </c>
      <c r="O28" s="1">
        <v>4.3890000000000002</v>
      </c>
      <c r="P28">
        <v>2.4780000000000002</v>
      </c>
      <c r="Q28">
        <v>2.4630000000000001</v>
      </c>
      <c r="R28">
        <v>2.157</v>
      </c>
      <c r="S28" s="1">
        <f>5.324</f>
        <v>5.3239999999999998</v>
      </c>
      <c r="T28" s="1">
        <v>3.4529999999999998</v>
      </c>
      <c r="U28" s="1">
        <v>2.9820000000000002</v>
      </c>
      <c r="V28" s="1">
        <f>2.791</f>
        <v>2.7909999999999999</v>
      </c>
    </row>
    <row r="29" spans="1:22" ht="15.75">
      <c r="A29" s="1">
        <v>2</v>
      </c>
      <c r="B29" s="1">
        <v>5.2264999999999997</v>
      </c>
      <c r="C29" s="1">
        <v>3.8755000000000002</v>
      </c>
      <c r="D29" s="1">
        <v>3.9460000000000002</v>
      </c>
      <c r="E29" s="1">
        <v>4.8150000000000004</v>
      </c>
      <c r="F29" s="1">
        <v>5.3780000000000001</v>
      </c>
      <c r="G29">
        <v>11.448</v>
      </c>
      <c r="H29">
        <v>2.7050000000000001</v>
      </c>
      <c r="I29">
        <v>4.4269999999999996</v>
      </c>
      <c r="J29">
        <v>3.2450000000000001</v>
      </c>
      <c r="K29">
        <v>8.6950000000000003</v>
      </c>
      <c r="L29" s="1">
        <v>2.3380000000000001</v>
      </c>
      <c r="M29" s="1">
        <v>1.865</v>
      </c>
      <c r="N29" s="1">
        <v>2.734</v>
      </c>
      <c r="O29" s="1">
        <v>2.6190000000000002</v>
      </c>
      <c r="P29">
        <v>4.9939999999999998</v>
      </c>
      <c r="Q29">
        <v>2.8239999999999998</v>
      </c>
      <c r="R29">
        <v>4.29</v>
      </c>
      <c r="S29" s="1">
        <v>6.36</v>
      </c>
      <c r="T29" s="1">
        <v>3.681</v>
      </c>
      <c r="U29" s="1">
        <v>3.25</v>
      </c>
      <c r="V29" s="1">
        <v>2.8450000000000002</v>
      </c>
    </row>
    <row r="30" spans="1:22" ht="15.75">
      <c r="A30" s="1">
        <v>3</v>
      </c>
      <c r="B30" s="1">
        <v>4.4465000000000003</v>
      </c>
      <c r="C30" s="1">
        <v>4.6740000000000004</v>
      </c>
      <c r="D30" s="1">
        <v>3.5179999999999998</v>
      </c>
      <c r="E30" s="1">
        <v>4.7220000000000004</v>
      </c>
      <c r="F30" s="1">
        <v>4.4450000000000003</v>
      </c>
      <c r="G30">
        <v>7.5709999999999997</v>
      </c>
      <c r="H30">
        <v>3.6989999999999998</v>
      </c>
      <c r="I30">
        <v>3.53</v>
      </c>
      <c r="J30">
        <v>3.6720000000000002</v>
      </c>
      <c r="K30">
        <v>8.3149999999999995</v>
      </c>
      <c r="L30" s="1">
        <v>3.9340000000000002</v>
      </c>
      <c r="M30" s="1">
        <v>3.581</v>
      </c>
      <c r="N30" s="1">
        <v>3.4350000000000001</v>
      </c>
      <c r="O30" s="1">
        <v>6.6230000000000002</v>
      </c>
      <c r="P30">
        <v>1.653</v>
      </c>
      <c r="Q30">
        <v>3.2679999999999998</v>
      </c>
      <c r="R30">
        <v>4.976</v>
      </c>
      <c r="S30" s="1">
        <v>6.14</v>
      </c>
      <c r="T30" s="1">
        <v>2.9350000000000001</v>
      </c>
      <c r="U30" s="1">
        <v>3.7120000000000002</v>
      </c>
      <c r="V30" s="1">
        <v>3.1259999999999999</v>
      </c>
    </row>
    <row r="31" spans="1:22">
      <c r="A31" s="6" t="s">
        <v>26</v>
      </c>
      <c r="D31" s="1" t="s">
        <v>25</v>
      </c>
    </row>
    <row r="32" spans="1:22">
      <c r="A32" s="1" t="s">
        <v>21</v>
      </c>
      <c r="B32" s="1" t="s">
        <v>20</v>
      </c>
      <c r="C32" s="1" t="s">
        <v>19</v>
      </c>
      <c r="D32" s="1" t="s">
        <v>16</v>
      </c>
      <c r="E32" s="1" t="s">
        <v>15</v>
      </c>
      <c r="F32" s="1" t="s">
        <v>14</v>
      </c>
      <c r="G32" s="1" t="s">
        <v>18</v>
      </c>
      <c r="H32" s="1" t="s">
        <v>13</v>
      </c>
      <c r="I32" s="1" t="s">
        <v>12</v>
      </c>
      <c r="J32" s="1" t="s">
        <v>11</v>
      </c>
      <c r="K32" s="1" t="s">
        <v>17</v>
      </c>
      <c r="L32" s="1" t="s">
        <v>8</v>
      </c>
      <c r="M32" s="1" t="s">
        <v>7</v>
      </c>
      <c r="N32" s="1" t="s">
        <v>6</v>
      </c>
      <c r="O32" s="1" t="s">
        <v>10</v>
      </c>
      <c r="P32" s="1" t="s">
        <v>5</v>
      </c>
      <c r="Q32" s="1" t="s">
        <v>4</v>
      </c>
      <c r="R32" s="1" t="s">
        <v>3</v>
      </c>
      <c r="S32" s="1" t="s">
        <v>9</v>
      </c>
      <c r="T32" s="1" t="s">
        <v>2</v>
      </c>
      <c r="U32" s="1" t="s">
        <v>1</v>
      </c>
      <c r="V32" s="1" t="s">
        <v>0</v>
      </c>
    </row>
    <row r="33" spans="1:22">
      <c r="A33" s="1">
        <v>4</v>
      </c>
      <c r="B33" s="1">
        <f>B2/B28</f>
        <v>7.9692630108278024</v>
      </c>
      <c r="C33" s="1">
        <f t="shared" ref="C33:V35" si="8">C2/C28</f>
        <v>7.4543141337034466</v>
      </c>
      <c r="D33" s="1">
        <f t="shared" si="8"/>
        <v>10.639892628536032</v>
      </c>
      <c r="E33" s="1">
        <f t="shared" si="8"/>
        <v>12.05780516431925</v>
      </c>
      <c r="F33" s="1">
        <f t="shared" si="8"/>
        <v>7.1100037608123356</v>
      </c>
      <c r="G33" s="1">
        <f t="shared" si="8"/>
        <v>3.7885563959223947</v>
      </c>
      <c r="H33" s="1">
        <f t="shared" si="8"/>
        <v>10.762152777777779</v>
      </c>
      <c r="I33" s="1">
        <f t="shared" si="8"/>
        <v>14.651487103541898</v>
      </c>
      <c r="J33" s="1">
        <f t="shared" si="8"/>
        <v>10.755826461097167</v>
      </c>
      <c r="K33" s="1">
        <f t="shared" si="8"/>
        <v>1.8125331354045173</v>
      </c>
      <c r="L33" s="1">
        <f t="shared" si="8"/>
        <v>9.1692925548347244</v>
      </c>
      <c r="M33" s="1">
        <f t="shared" si="8"/>
        <v>10.757622539560016</v>
      </c>
      <c r="N33" s="1">
        <f t="shared" si="8"/>
        <v>8.4106175514626216</v>
      </c>
      <c r="O33" s="1">
        <f t="shared" si="8"/>
        <v>7.9544315333789015</v>
      </c>
      <c r="P33" s="1">
        <f t="shared" si="8"/>
        <v>14.055286521388215</v>
      </c>
      <c r="Q33" s="1">
        <f t="shared" si="8"/>
        <v>18.59074299634592</v>
      </c>
      <c r="R33" s="1">
        <f t="shared" si="8"/>
        <v>12.488641631896151</v>
      </c>
      <c r="S33" s="1">
        <f t="shared" si="8"/>
        <v>5.3070999248685196</v>
      </c>
      <c r="T33" s="1">
        <f t="shared" si="8"/>
        <v>9.5348971908485378</v>
      </c>
      <c r="U33" s="1">
        <f t="shared" si="8"/>
        <v>9.5026827632461419</v>
      </c>
      <c r="V33" s="1">
        <f t="shared" si="8"/>
        <v>13.203869580795413</v>
      </c>
    </row>
    <row r="34" spans="1:22">
      <c r="B34" s="1">
        <f t="shared" ref="B34:Q35" si="9">B3/B29</f>
        <v>7.6029847890557747</v>
      </c>
      <c r="C34" s="1">
        <f t="shared" si="9"/>
        <v>7.6423687266159197</v>
      </c>
      <c r="D34" s="1">
        <f t="shared" si="9"/>
        <v>10.274961986822099</v>
      </c>
      <c r="E34" s="1">
        <f t="shared" si="9"/>
        <v>12.025960539979231</v>
      </c>
      <c r="F34" s="1">
        <f t="shared" si="9"/>
        <v>7.3728151729267388</v>
      </c>
      <c r="G34" s="1">
        <f t="shared" si="9"/>
        <v>2.8902865129280224</v>
      </c>
      <c r="H34" s="1">
        <f t="shared" si="9"/>
        <v>14.746395563770795</v>
      </c>
      <c r="I34" s="1">
        <f t="shared" si="9"/>
        <v>8.46126044725548</v>
      </c>
      <c r="J34" s="1">
        <f t="shared" si="9"/>
        <v>9.8428351309707249</v>
      </c>
      <c r="K34" s="1">
        <f t="shared" si="9"/>
        <v>2.0424381828637146</v>
      </c>
      <c r="L34" s="1">
        <f t="shared" si="9"/>
        <v>15.564585115483318</v>
      </c>
      <c r="M34" s="1">
        <f t="shared" si="9"/>
        <v>18.536729222520105</v>
      </c>
      <c r="N34" s="1">
        <f t="shared" si="9"/>
        <v>8.9297732260424301</v>
      </c>
      <c r="O34" s="1">
        <f t="shared" si="9"/>
        <v>13.337915234822452</v>
      </c>
      <c r="P34" s="1">
        <f t="shared" si="9"/>
        <v>7.4839807769323192</v>
      </c>
      <c r="Q34" s="1">
        <f t="shared" si="9"/>
        <v>10.322946175637394</v>
      </c>
      <c r="R34" s="1">
        <f t="shared" si="8"/>
        <v>7.5384615384615392</v>
      </c>
      <c r="S34" s="1">
        <f t="shared" si="8"/>
        <v>5.5389937106918241</v>
      </c>
      <c r="T34" s="1">
        <f t="shared" si="8"/>
        <v>5.9820700896495511</v>
      </c>
      <c r="U34" s="1">
        <f t="shared" si="8"/>
        <v>12.542461538461538</v>
      </c>
      <c r="V34" s="1">
        <f t="shared" si="8"/>
        <v>10.841124780316344</v>
      </c>
    </row>
    <row r="35" spans="1:22">
      <c r="B35" s="1">
        <f t="shared" si="9"/>
        <v>8.5536939165635886</v>
      </c>
      <c r="C35" s="1">
        <f t="shared" si="8"/>
        <v>7.1159606332905421</v>
      </c>
      <c r="D35" s="1">
        <f t="shared" si="8"/>
        <v>11.569357589539512</v>
      </c>
      <c r="E35" s="1">
        <f t="shared" si="8"/>
        <v>8.7359169843286733</v>
      </c>
      <c r="F35" s="1">
        <f t="shared" si="8"/>
        <v>8.2411698537682785</v>
      </c>
      <c r="G35" s="1">
        <f t="shared" si="8"/>
        <v>4.5542200501915202</v>
      </c>
      <c r="H35" s="1">
        <f t="shared" si="8"/>
        <v>9.7639902676399029</v>
      </c>
      <c r="I35" s="1">
        <f t="shared" si="8"/>
        <v>10.973937677053826</v>
      </c>
      <c r="J35" s="1">
        <f t="shared" si="8"/>
        <v>10.72875816993464</v>
      </c>
      <c r="K35" s="1">
        <f t="shared" si="8"/>
        <v>2.392663860493085</v>
      </c>
      <c r="L35" s="1">
        <f t="shared" si="8"/>
        <v>9.9062023385866791</v>
      </c>
      <c r="M35" s="1">
        <f t="shared" si="8"/>
        <v>7.7626361351577771</v>
      </c>
      <c r="N35" s="1">
        <f t="shared" si="8"/>
        <v>11.499563318777291</v>
      </c>
      <c r="O35" s="1">
        <f t="shared" si="8"/>
        <v>4.5477880114751619</v>
      </c>
      <c r="P35" s="1">
        <f t="shared" si="8"/>
        <v>17.875378100423472</v>
      </c>
      <c r="Q35" s="1">
        <f t="shared" si="8"/>
        <v>9.30905752753978</v>
      </c>
      <c r="R35" s="1">
        <f t="shared" si="8"/>
        <v>5.3211414790996789</v>
      </c>
      <c r="S35" s="1">
        <f t="shared" si="8"/>
        <v>6.2545602605863193</v>
      </c>
      <c r="T35" s="1">
        <f t="shared" si="8"/>
        <v>10.875979557069845</v>
      </c>
      <c r="U35" s="1">
        <f t="shared" si="8"/>
        <v>8.890355603448274</v>
      </c>
      <c r="V35" s="1">
        <f t="shared" si="8"/>
        <v>9.5569417786308382</v>
      </c>
    </row>
    <row r="36" spans="1:22">
      <c r="A36" s="1">
        <v>6</v>
      </c>
      <c r="B36" s="1">
        <f>B5/B28</f>
        <v>6.1952497380370239</v>
      </c>
      <c r="C36" s="1">
        <f t="shared" ref="C36:V38" si="10">C5/C28</f>
        <v>8.0279898218829508</v>
      </c>
      <c r="D36" s="1">
        <f t="shared" si="10"/>
        <v>8.861655998348132</v>
      </c>
      <c r="E36" s="1">
        <f t="shared" si="10"/>
        <v>12.66930751173709</v>
      </c>
      <c r="F36" s="1">
        <f t="shared" si="10"/>
        <v>8.088943211733735</v>
      </c>
      <c r="G36" s="1">
        <f t="shared" si="10"/>
        <v>4.0371588293324567</v>
      </c>
      <c r="H36" s="1">
        <f t="shared" si="10"/>
        <v>13.147280092592592</v>
      </c>
      <c r="I36" s="1">
        <f t="shared" si="10"/>
        <v>17.490682463285204</v>
      </c>
      <c r="J36" s="1">
        <f t="shared" si="10"/>
        <v>19.13696665471495</v>
      </c>
      <c r="K36" s="1">
        <f t="shared" si="10"/>
        <v>4.1111228925882726</v>
      </c>
      <c r="L36" s="1">
        <f t="shared" si="10"/>
        <v>6.7003398208217479</v>
      </c>
      <c r="M36" s="1">
        <f t="shared" si="10"/>
        <v>19.038981088382862</v>
      </c>
      <c r="N36" s="1">
        <f t="shared" si="10"/>
        <v>5.4958468761285664</v>
      </c>
      <c r="O36" s="1">
        <f t="shared" si="10"/>
        <v>2.4907723855092274</v>
      </c>
      <c r="P36" s="1">
        <f t="shared" si="10"/>
        <v>14.91686844229217</v>
      </c>
      <c r="Q36" s="1">
        <f t="shared" si="10"/>
        <v>12.21274868047097</v>
      </c>
      <c r="R36" s="1">
        <f t="shared" si="10"/>
        <v>13.997681965693094</v>
      </c>
      <c r="S36" s="1">
        <f t="shared" si="10"/>
        <v>6.9408339594290016</v>
      </c>
      <c r="T36" s="1">
        <f t="shared" si="10"/>
        <v>10.447726614538084</v>
      </c>
      <c r="U36" s="1">
        <f t="shared" si="10"/>
        <v>11.54527162977867</v>
      </c>
      <c r="V36" s="1">
        <f t="shared" si="10"/>
        <v>11.661053385883196</v>
      </c>
    </row>
    <row r="37" spans="1:22">
      <c r="B37" s="1">
        <f t="shared" ref="B37:Q38" si="11">B6/B29</f>
        <v>6.7622692050129158</v>
      </c>
      <c r="C37" s="1">
        <f t="shared" si="11"/>
        <v>9.9189781963617598</v>
      </c>
      <c r="D37" s="1">
        <f t="shared" si="11"/>
        <v>10.643436391282311</v>
      </c>
      <c r="E37" s="1">
        <f t="shared" si="11"/>
        <v>9.5867082035306321</v>
      </c>
      <c r="F37" s="1">
        <f t="shared" si="11"/>
        <v>10.342692450725176</v>
      </c>
      <c r="G37" s="1">
        <f t="shared" si="11"/>
        <v>3.6840496156533891</v>
      </c>
      <c r="H37" s="1">
        <f t="shared" si="11"/>
        <v>19.036968576709796</v>
      </c>
      <c r="I37" s="1">
        <f t="shared" si="11"/>
        <v>10.14833220390031</v>
      </c>
      <c r="J37" s="1">
        <f t="shared" si="11"/>
        <v>12.722958397534669</v>
      </c>
      <c r="K37" s="1">
        <f t="shared" si="11"/>
        <v>5.8645198389879232</v>
      </c>
      <c r="L37" s="1">
        <f t="shared" si="11"/>
        <v>21.809238665526092</v>
      </c>
      <c r="M37" s="1">
        <f t="shared" si="11"/>
        <v>27.796782841823056</v>
      </c>
      <c r="N37" s="1">
        <f t="shared" si="11"/>
        <v>15.591075347476224</v>
      </c>
      <c r="O37" s="1">
        <f t="shared" si="11"/>
        <v>10.644520809469261</v>
      </c>
      <c r="P37" s="1">
        <f t="shared" si="11"/>
        <v>5.7643171806167404</v>
      </c>
      <c r="Q37" s="1">
        <f t="shared" si="11"/>
        <v>10.843130311614731</v>
      </c>
      <c r="R37" s="1">
        <f t="shared" si="10"/>
        <v>6.7009324009324009</v>
      </c>
      <c r="S37" s="1">
        <f t="shared" si="10"/>
        <v>8.1737421383647799</v>
      </c>
      <c r="T37" s="1">
        <f t="shared" si="10"/>
        <v>11.702526487367562</v>
      </c>
      <c r="U37" s="1">
        <f t="shared" si="10"/>
        <v>9.3316923076923075</v>
      </c>
      <c r="V37" s="1">
        <f t="shared" si="10"/>
        <v>10.167662565905095</v>
      </c>
    </row>
    <row r="38" spans="1:22">
      <c r="B38" s="1">
        <f t="shared" si="11"/>
        <v>8.4495670752277068</v>
      </c>
      <c r="C38" s="1">
        <f t="shared" si="10"/>
        <v>8.0821566110397942</v>
      </c>
      <c r="D38" s="1">
        <f t="shared" si="10"/>
        <v>11.803013075611144</v>
      </c>
      <c r="E38" s="1">
        <f t="shared" si="10"/>
        <v>10.127911901736551</v>
      </c>
      <c r="F38" s="1">
        <f t="shared" si="10"/>
        <v>8.5214848143981996</v>
      </c>
      <c r="G38" s="1">
        <f t="shared" si="10"/>
        <v>5.3381323471139881</v>
      </c>
      <c r="H38" s="1">
        <f t="shared" si="10"/>
        <v>13.320086509867533</v>
      </c>
      <c r="I38" s="1">
        <f t="shared" si="10"/>
        <v>13.619452313503304</v>
      </c>
      <c r="J38" s="1">
        <f t="shared" si="10"/>
        <v>14.552287581699346</v>
      </c>
      <c r="K38" s="1">
        <f t="shared" si="10"/>
        <v>4.4580877931449194</v>
      </c>
      <c r="L38" s="1">
        <f t="shared" si="10"/>
        <v>12.595577020843924</v>
      </c>
      <c r="M38" s="1">
        <f t="shared" si="10"/>
        <v>13.961184026808153</v>
      </c>
      <c r="N38" s="1">
        <f t="shared" si="10"/>
        <v>9.7857350800582239</v>
      </c>
      <c r="O38" s="1">
        <f t="shared" si="10"/>
        <v>3.9284312245206099</v>
      </c>
      <c r="P38" s="1">
        <f t="shared" si="10"/>
        <v>11.840895341802783</v>
      </c>
      <c r="Q38" s="1">
        <f t="shared" si="10"/>
        <v>9.9118727050183608</v>
      </c>
      <c r="R38" s="1">
        <f t="shared" si="10"/>
        <v>7.465635048231511</v>
      </c>
      <c r="S38" s="1">
        <f t="shared" si="10"/>
        <v>8.371172638436482</v>
      </c>
      <c r="T38" s="1">
        <f t="shared" si="10"/>
        <v>10.873935264054515</v>
      </c>
      <c r="U38" s="1">
        <f t="shared" si="10"/>
        <v>8.4434267241379306</v>
      </c>
      <c r="V38" s="1">
        <f t="shared" si="10"/>
        <v>8.6692258477287272</v>
      </c>
    </row>
    <row r="39" spans="1:22">
      <c r="A39" s="1">
        <v>8</v>
      </c>
      <c r="B39" s="1">
        <f>B8/B28</f>
        <v>5.9959832343695423</v>
      </c>
      <c r="C39" s="1">
        <f t="shared" ref="C39:V41" si="12">C8/C28</f>
        <v>7.7964376590330779</v>
      </c>
      <c r="D39" s="1">
        <f t="shared" si="12"/>
        <v>8.5413999587032823</v>
      </c>
      <c r="E39" s="1">
        <f t="shared" si="12"/>
        <v>10.76261737089202</v>
      </c>
      <c r="F39" s="1">
        <f t="shared" si="12"/>
        <v>7.7115456938698763</v>
      </c>
      <c r="G39" s="1">
        <f t="shared" si="12"/>
        <v>3.8092732653732329</v>
      </c>
      <c r="H39" s="1">
        <f t="shared" si="12"/>
        <v>13.348668981481483</v>
      </c>
      <c r="I39" s="1">
        <f t="shared" si="12"/>
        <v>16.541774651363696</v>
      </c>
      <c r="J39" s="1">
        <f t="shared" si="12"/>
        <v>16.686626030835424</v>
      </c>
      <c r="K39" s="1">
        <f t="shared" si="12"/>
        <v>2.8754108790160111</v>
      </c>
      <c r="L39" s="1">
        <f t="shared" si="12"/>
        <v>8.8934198331788696</v>
      </c>
      <c r="M39" s="1">
        <f t="shared" si="12"/>
        <v>17.571208027788497</v>
      </c>
      <c r="N39" s="1">
        <f t="shared" si="12"/>
        <v>4.3181654026724452</v>
      </c>
      <c r="O39" s="1">
        <f t="shared" si="12"/>
        <v>6.030986557302346</v>
      </c>
      <c r="P39" s="1">
        <f t="shared" si="12"/>
        <v>8.9665052461662622</v>
      </c>
      <c r="Q39" s="1">
        <f t="shared" si="12"/>
        <v>-11.566788469346326</v>
      </c>
      <c r="R39" s="1">
        <f t="shared" si="12"/>
        <v>11.216504404265182</v>
      </c>
      <c r="S39" s="1">
        <f t="shared" si="12"/>
        <v>5.0285499624342602</v>
      </c>
      <c r="T39" s="1">
        <f t="shared" si="12"/>
        <v>9.4668404286128016</v>
      </c>
      <c r="U39" s="1">
        <f t="shared" si="12"/>
        <v>9.8853118712273638</v>
      </c>
      <c r="V39" s="1">
        <f t="shared" si="12"/>
        <v>9.4725904693658194</v>
      </c>
    </row>
    <row r="40" spans="1:22">
      <c r="B40" s="1">
        <f t="shared" ref="B40:Q41" si="13">B9/B29</f>
        <v>7.3425810772027171</v>
      </c>
      <c r="C40" s="1">
        <f t="shared" si="13"/>
        <v>8.4154302670623142</v>
      </c>
      <c r="D40" s="1">
        <f t="shared" si="13"/>
        <v>10.814749113025847</v>
      </c>
      <c r="E40" s="1">
        <f t="shared" si="13"/>
        <v>9.1603322949117327</v>
      </c>
      <c r="F40" s="1">
        <f t="shared" si="13"/>
        <v>7.6381554481219789</v>
      </c>
      <c r="G40" s="1">
        <f t="shared" si="13"/>
        <v>2.7982180293501044</v>
      </c>
      <c r="H40" s="1">
        <f t="shared" si="13"/>
        <v>17.764510166358594</v>
      </c>
      <c r="I40" s="1">
        <f t="shared" si="13"/>
        <v>9.8957909795949099</v>
      </c>
      <c r="J40" s="1">
        <f t="shared" si="13"/>
        <v>12.54175654853621</v>
      </c>
      <c r="K40" s="1">
        <f t="shared" si="13"/>
        <v>4.4568142610695807</v>
      </c>
      <c r="L40" s="1">
        <f t="shared" si="13"/>
        <v>23.940975192472195</v>
      </c>
      <c r="M40" s="1">
        <f t="shared" si="13"/>
        <v>26.532439678284181</v>
      </c>
      <c r="N40" s="1">
        <f t="shared" si="13"/>
        <v>15.476956839795172</v>
      </c>
      <c r="O40" s="1">
        <f t="shared" si="13"/>
        <v>10.455135547919053</v>
      </c>
      <c r="P40" s="1">
        <f t="shared" si="13"/>
        <v>7.1924309171005207</v>
      </c>
      <c r="Q40" s="1">
        <f t="shared" si="13"/>
        <v>8.0230169971671401</v>
      </c>
      <c r="R40" s="1">
        <f t="shared" si="12"/>
        <v>6.1631701631701636</v>
      </c>
      <c r="S40" s="1">
        <f t="shared" si="12"/>
        <v>7.132075471698113</v>
      </c>
      <c r="T40" s="1">
        <f t="shared" si="12"/>
        <v>8.8130942678619952</v>
      </c>
      <c r="U40" s="1">
        <f t="shared" si="12"/>
        <v>9.6643076923076912</v>
      </c>
      <c r="V40" s="1">
        <f t="shared" si="12"/>
        <v>10.180316344463971</v>
      </c>
    </row>
    <row r="41" spans="1:22">
      <c r="B41" s="1">
        <f t="shared" si="13"/>
        <v>9.3957044866749122</v>
      </c>
      <c r="C41" s="1">
        <f t="shared" si="12"/>
        <v>7.2811296534017957</v>
      </c>
      <c r="D41" s="1">
        <f t="shared" si="12"/>
        <v>13.832291074474133</v>
      </c>
      <c r="E41" s="1">
        <f t="shared" si="12"/>
        <v>8.3966539601863612</v>
      </c>
      <c r="F41" s="1">
        <f t="shared" si="12"/>
        <v>8.9019122609673786</v>
      </c>
      <c r="G41" s="1">
        <f t="shared" si="12"/>
        <v>6.3562277110025098</v>
      </c>
      <c r="H41" s="1">
        <f t="shared" si="12"/>
        <v>12.871586915382537</v>
      </c>
      <c r="I41" s="1">
        <f t="shared" si="12"/>
        <v>13.773276676109539</v>
      </c>
      <c r="J41" s="1">
        <f t="shared" si="12"/>
        <v>13.503540305010892</v>
      </c>
      <c r="K41" s="1">
        <f t="shared" si="12"/>
        <v>4.3497294046903185</v>
      </c>
      <c r="L41" s="1">
        <f t="shared" si="12"/>
        <v>13.032028469750889</v>
      </c>
      <c r="M41" s="1">
        <f t="shared" si="12"/>
        <v>14.648422228427814</v>
      </c>
      <c r="N41" s="1">
        <f t="shared" si="12"/>
        <v>11.155749636098982</v>
      </c>
      <c r="O41" s="1">
        <f t="shared" si="12"/>
        <v>4.8281745432583421</v>
      </c>
      <c r="P41" s="1">
        <f t="shared" si="12"/>
        <v>18.6194797338173</v>
      </c>
      <c r="Q41" s="1">
        <f t="shared" si="12"/>
        <v>8.9666462668298657</v>
      </c>
      <c r="R41" s="1">
        <f t="shared" si="12"/>
        <v>6.316921221864952</v>
      </c>
      <c r="S41" s="1">
        <f t="shared" si="12"/>
        <v>7.9293159609120529</v>
      </c>
      <c r="T41" s="1">
        <f t="shared" si="12"/>
        <v>9.2037478705281099</v>
      </c>
      <c r="U41" s="1">
        <f t="shared" si="12"/>
        <v>8.592403017241379</v>
      </c>
      <c r="V41" s="1">
        <f t="shared" si="12"/>
        <v>10.019193857965451</v>
      </c>
    </row>
    <row r="42" spans="1:22">
      <c r="A42" s="1">
        <v>12</v>
      </c>
      <c r="B42" s="1">
        <f>B11/B28</f>
        <v>6.8066713237862384</v>
      </c>
      <c r="C42" s="1">
        <f t="shared" ref="C42:V44" si="14">C11/C28</f>
        <v>7.9907471663196841</v>
      </c>
      <c r="D42" s="1">
        <f t="shared" si="14"/>
        <v>9.339252529423911</v>
      </c>
      <c r="E42" s="1">
        <f t="shared" si="14"/>
        <v>11.145833333333334</v>
      </c>
      <c r="F42" s="1">
        <f t="shared" si="14"/>
        <v>6.9921022940955249</v>
      </c>
      <c r="G42" s="1">
        <f t="shared" si="14"/>
        <v>4.1642003726844248</v>
      </c>
      <c r="H42" s="1">
        <f t="shared" si="14"/>
        <v>11.421875</v>
      </c>
      <c r="I42" s="1">
        <f t="shared" si="14"/>
        <v>15.951005800320866</v>
      </c>
      <c r="J42" s="1">
        <f t="shared" si="14"/>
        <v>15.972391538185727</v>
      </c>
      <c r="K42" s="1">
        <f t="shared" si="14"/>
        <v>2.9758244088643839</v>
      </c>
      <c r="L42" s="1">
        <f t="shared" si="14"/>
        <v>6.5480383070744521</v>
      </c>
      <c r="M42" s="1">
        <f t="shared" si="14"/>
        <v>15.072944808954071</v>
      </c>
      <c r="N42" s="1">
        <f t="shared" si="14"/>
        <v>2.8410978692668833</v>
      </c>
      <c r="O42" s="1">
        <f t="shared" si="14"/>
        <v>6.9093187514240144</v>
      </c>
      <c r="P42" s="1">
        <f t="shared" si="14"/>
        <v>13.516142050040354</v>
      </c>
      <c r="Q42" s="1">
        <f t="shared" si="14"/>
        <v>13.094194072269589</v>
      </c>
      <c r="R42" s="1">
        <f t="shared" si="14"/>
        <v>12.965229485396383</v>
      </c>
      <c r="S42" s="1">
        <f t="shared" si="14"/>
        <v>3.9891059353869274</v>
      </c>
      <c r="T42" s="1">
        <f t="shared" si="14"/>
        <v>9.2441355343179854</v>
      </c>
      <c r="U42" s="1">
        <f t="shared" si="14"/>
        <v>9.9798792756539232</v>
      </c>
      <c r="V42" s="1">
        <f t="shared" si="14"/>
        <v>10.70655678968112</v>
      </c>
    </row>
    <row r="43" spans="1:22">
      <c r="B43" s="1">
        <f>B12/B29</f>
        <v>7.2997225676839195</v>
      </c>
      <c r="C43" s="1">
        <f t="shared" si="14"/>
        <v>10</v>
      </c>
      <c r="D43" s="1">
        <f t="shared" si="14"/>
        <v>10.783831728332487</v>
      </c>
      <c r="E43" s="1">
        <f t="shared" si="14"/>
        <v>8.1520249221183807</v>
      </c>
      <c r="F43" s="1">
        <f t="shared" si="14"/>
        <v>7.4148382298252145</v>
      </c>
      <c r="G43" s="1">
        <f t="shared" si="14"/>
        <v>2.8610237596086652</v>
      </c>
      <c r="H43" s="1">
        <f t="shared" si="14"/>
        <v>16.810720887245839</v>
      </c>
      <c r="I43" s="1">
        <f t="shared" si="14"/>
        <v>9.6838340486409145</v>
      </c>
      <c r="J43" s="1">
        <f t="shared" si="14"/>
        <v>12.506933744221879</v>
      </c>
      <c r="K43" s="1">
        <f t="shared" si="14"/>
        <v>5.2844163312248416</v>
      </c>
      <c r="L43" s="1">
        <f t="shared" si="14"/>
        <v>27.806672369546622</v>
      </c>
      <c r="M43" s="1">
        <f t="shared" si="14"/>
        <v>21.295978552278818</v>
      </c>
      <c r="N43" s="1">
        <f t="shared" si="14"/>
        <v>10.206291148500366</v>
      </c>
      <c r="O43" s="1">
        <f t="shared" si="14"/>
        <v>10.33791523482245</v>
      </c>
      <c r="P43" s="1">
        <f t="shared" si="14"/>
        <v>6.5638766519823797</v>
      </c>
      <c r="Q43" s="1">
        <f t="shared" si="14"/>
        <v>11.308073654390936</v>
      </c>
      <c r="R43" s="1">
        <f t="shared" si="14"/>
        <v>7.3163170163170159</v>
      </c>
      <c r="S43" s="1">
        <f t="shared" si="14"/>
        <v>7.9949685534591186</v>
      </c>
      <c r="T43" s="1">
        <f t="shared" si="14"/>
        <v>7.5194240695463188</v>
      </c>
      <c r="U43" s="1">
        <f t="shared" si="14"/>
        <v>8.0664615384615388</v>
      </c>
      <c r="V43" s="1">
        <f t="shared" si="14"/>
        <v>9.9920328060925598</v>
      </c>
    </row>
    <row r="44" spans="1:22">
      <c r="B44" s="1">
        <f>B13/B30</f>
        <v>9.7649836950410425</v>
      </c>
      <c r="C44" s="1">
        <f t="shared" si="14"/>
        <v>7.2524604193410358</v>
      </c>
      <c r="D44" s="1">
        <f t="shared" si="14"/>
        <v>10.96560545764639</v>
      </c>
      <c r="E44" s="1">
        <f t="shared" si="14"/>
        <v>10.088098263447691</v>
      </c>
      <c r="F44" s="1">
        <f t="shared" si="14"/>
        <v>7.513610798650169</v>
      </c>
      <c r="G44" s="1">
        <f t="shared" si="14"/>
        <v>4.6612072381455558</v>
      </c>
      <c r="H44" s="1">
        <f t="shared" si="14"/>
        <v>13.541497702081646</v>
      </c>
      <c r="I44" s="1">
        <f t="shared" si="14"/>
        <v>14.080925401322004</v>
      </c>
      <c r="J44" s="1">
        <f t="shared" si="14"/>
        <v>16.462418300653596</v>
      </c>
      <c r="K44" s="1">
        <f t="shared" si="14"/>
        <v>4.5823211064341551</v>
      </c>
      <c r="L44" s="1">
        <f t="shared" si="14"/>
        <v>12.789273004575495</v>
      </c>
      <c r="M44" s="1">
        <f t="shared" si="14"/>
        <v>14.858140184306061</v>
      </c>
      <c r="N44" s="1">
        <f t="shared" si="14"/>
        <v>11.189519650655022</v>
      </c>
      <c r="O44" s="1">
        <f t="shared" si="14"/>
        <v>4.2988071870753437</v>
      </c>
      <c r="P44" s="1">
        <f t="shared" si="14"/>
        <v>19.070780399274046</v>
      </c>
      <c r="Q44" s="1">
        <f t="shared" si="14"/>
        <v>9.215422276621787</v>
      </c>
      <c r="R44" s="1">
        <f t="shared" si="14"/>
        <v>6.618368167202572</v>
      </c>
      <c r="S44" s="1">
        <f t="shared" si="14"/>
        <v>8.5159609120521171</v>
      </c>
      <c r="T44" s="1">
        <f t="shared" si="14"/>
        <v>11.328449744463374</v>
      </c>
      <c r="U44" s="1">
        <f t="shared" si="14"/>
        <v>6.9735991379310338</v>
      </c>
      <c r="V44" s="1">
        <f t="shared" si="14"/>
        <v>9.8174450842397096</v>
      </c>
    </row>
    <row r="46" spans="1:22">
      <c r="A46" s="2" t="s">
        <v>21</v>
      </c>
      <c r="B46" s="2" t="s">
        <v>20</v>
      </c>
      <c r="C46" s="2" t="s">
        <v>19</v>
      </c>
      <c r="D46" s="2" t="s">
        <v>16</v>
      </c>
      <c r="E46" s="2" t="s">
        <v>15</v>
      </c>
      <c r="F46" s="2" t="s">
        <v>14</v>
      </c>
      <c r="G46" s="2" t="s">
        <v>18</v>
      </c>
      <c r="H46" s="2" t="s">
        <v>13</v>
      </c>
      <c r="I46" s="2" t="s">
        <v>12</v>
      </c>
      <c r="J46" s="2" t="s">
        <v>11</v>
      </c>
      <c r="K46" s="2" t="s">
        <v>17</v>
      </c>
      <c r="L46" s="2" t="s">
        <v>8</v>
      </c>
      <c r="M46" s="2" t="s">
        <v>7</v>
      </c>
      <c r="N46" s="2" t="s">
        <v>6</v>
      </c>
      <c r="O46" s="2" t="s">
        <v>10</v>
      </c>
      <c r="P46" s="2" t="s">
        <v>5</v>
      </c>
      <c r="Q46" s="2" t="s">
        <v>4</v>
      </c>
      <c r="R46" s="2" t="s">
        <v>3</v>
      </c>
      <c r="S46" s="2" t="s">
        <v>9</v>
      </c>
      <c r="T46" s="2" t="s">
        <v>2</v>
      </c>
      <c r="U46" s="2" t="s">
        <v>1</v>
      </c>
      <c r="V46" s="2" t="s">
        <v>0</v>
      </c>
    </row>
    <row r="47" spans="1:22">
      <c r="A47" s="1">
        <v>4</v>
      </c>
      <c r="B47" s="3">
        <f>AVERAGE(B33:B35)</f>
        <v>8.0419805721490558</v>
      </c>
      <c r="C47" s="3">
        <f t="shared" ref="C47:V47" si="15">AVERAGE(C33:C35)</f>
        <v>7.4042144978699689</v>
      </c>
      <c r="D47" s="3">
        <f t="shared" si="15"/>
        <v>10.828070734965882</v>
      </c>
      <c r="E47" s="3">
        <f t="shared" si="15"/>
        <v>10.939894229542384</v>
      </c>
      <c r="F47" s="3">
        <f t="shared" si="15"/>
        <v>7.5746629291691177</v>
      </c>
      <c r="G47" s="3">
        <f t="shared" si="15"/>
        <v>3.7443543196806459</v>
      </c>
      <c r="H47" s="3">
        <f t="shared" si="15"/>
        <v>11.757512869729494</v>
      </c>
      <c r="I47" s="3">
        <f t="shared" si="15"/>
        <v>11.362228409283736</v>
      </c>
      <c r="J47" s="3">
        <f t="shared" si="15"/>
        <v>10.442473254000843</v>
      </c>
      <c r="K47" s="3">
        <f t="shared" si="15"/>
        <v>2.082545059587106</v>
      </c>
      <c r="L47" s="3">
        <f t="shared" si="15"/>
        <v>11.546693336301574</v>
      </c>
      <c r="M47" s="3">
        <f t="shared" si="15"/>
        <v>12.352329299079299</v>
      </c>
      <c r="N47" s="3">
        <f t="shared" si="15"/>
        <v>9.6133180320941136</v>
      </c>
      <c r="O47" s="3">
        <f t="shared" si="15"/>
        <v>8.6133782598921727</v>
      </c>
      <c r="P47" s="3">
        <f t="shared" si="15"/>
        <v>13.138215132914668</v>
      </c>
      <c r="Q47" s="3">
        <f t="shared" si="15"/>
        <v>12.740915566507697</v>
      </c>
      <c r="R47" s="3">
        <f t="shared" si="15"/>
        <v>8.4494148831524569</v>
      </c>
      <c r="S47" s="3">
        <f t="shared" si="15"/>
        <v>5.7002179653822216</v>
      </c>
      <c r="T47" s="3">
        <f t="shared" si="15"/>
        <v>8.7976489458559772</v>
      </c>
      <c r="U47" s="3">
        <f t="shared" si="15"/>
        <v>10.311833301718652</v>
      </c>
      <c r="V47" s="3">
        <f t="shared" si="15"/>
        <v>11.200645379914198</v>
      </c>
    </row>
    <row r="48" spans="1:22">
      <c r="A48" s="1">
        <v>6</v>
      </c>
      <c r="B48" s="3">
        <f>AVERAGE(B36:B38)</f>
        <v>7.1356953394258822</v>
      </c>
      <c r="C48" s="3">
        <f t="shared" ref="C48:V48" si="16">AVERAGE(C36:C38)</f>
        <v>8.6763748764281683</v>
      </c>
      <c r="D48" s="3">
        <f t="shared" si="16"/>
        <v>10.436035155080528</v>
      </c>
      <c r="E48" s="3">
        <f t="shared" si="16"/>
        <v>10.794642539001424</v>
      </c>
      <c r="F48" s="3">
        <f t="shared" si="16"/>
        <v>8.9843734922857035</v>
      </c>
      <c r="G48" s="3">
        <f t="shared" si="16"/>
        <v>4.3531135973666117</v>
      </c>
      <c r="H48" s="3">
        <f t="shared" si="16"/>
        <v>15.168111726389975</v>
      </c>
      <c r="I48" s="3">
        <f t="shared" si="16"/>
        <v>13.752822326896272</v>
      </c>
      <c r="J48" s="3">
        <f t="shared" si="16"/>
        <v>15.470737544649657</v>
      </c>
      <c r="K48" s="3">
        <f t="shared" si="16"/>
        <v>4.8112435082403717</v>
      </c>
      <c r="L48" s="3">
        <f t="shared" si="16"/>
        <v>13.701718502397256</v>
      </c>
      <c r="M48" s="3">
        <f t="shared" si="16"/>
        <v>20.265649319004691</v>
      </c>
      <c r="N48" s="3">
        <f t="shared" si="16"/>
        <v>10.290885767887671</v>
      </c>
      <c r="O48" s="3">
        <f t="shared" si="16"/>
        <v>5.6879081398330333</v>
      </c>
      <c r="P48" s="3">
        <f t="shared" si="16"/>
        <v>10.840693654903896</v>
      </c>
      <c r="Q48" s="3">
        <f t="shared" si="16"/>
        <v>10.989250565701354</v>
      </c>
      <c r="R48" s="3">
        <f t="shared" si="16"/>
        <v>9.3880831382856691</v>
      </c>
      <c r="S48" s="3">
        <f t="shared" si="16"/>
        <v>7.8285829120767545</v>
      </c>
      <c r="T48" s="3">
        <f t="shared" si="16"/>
        <v>11.008062788653389</v>
      </c>
      <c r="U48" s="3">
        <f t="shared" si="16"/>
        <v>9.7734635538696342</v>
      </c>
      <c r="V48" s="3">
        <f t="shared" si="16"/>
        <v>10.165980599839004</v>
      </c>
    </row>
    <row r="49" spans="1:22">
      <c r="A49" s="1">
        <v>8</v>
      </c>
      <c r="B49" s="3">
        <f>AVERAGE(B39:B41)</f>
        <v>7.5780895994157236</v>
      </c>
      <c r="C49" s="3">
        <f t="shared" ref="C49:V49" si="17">AVERAGE(C39:C41)</f>
        <v>7.8309991931657299</v>
      </c>
      <c r="D49" s="3">
        <f t="shared" si="17"/>
        <v>11.062813382067754</v>
      </c>
      <c r="E49" s="3">
        <f t="shared" si="17"/>
        <v>9.4398678753300374</v>
      </c>
      <c r="F49" s="3">
        <f t="shared" si="17"/>
        <v>8.0838711343197449</v>
      </c>
      <c r="G49" s="3">
        <f t="shared" si="17"/>
        <v>4.3212396685752816</v>
      </c>
      <c r="H49" s="3">
        <f t="shared" si="17"/>
        <v>14.661588687740872</v>
      </c>
      <c r="I49" s="3">
        <f t="shared" si="17"/>
        <v>13.40361410235605</v>
      </c>
      <c r="J49" s="3">
        <f t="shared" si="17"/>
        <v>14.243974294794176</v>
      </c>
      <c r="K49" s="3">
        <f t="shared" si="17"/>
        <v>3.8939848482586368</v>
      </c>
      <c r="L49" s="3">
        <f t="shared" si="17"/>
        <v>15.288807831800652</v>
      </c>
      <c r="M49" s="3">
        <f t="shared" si="17"/>
        <v>19.584023311500165</v>
      </c>
      <c r="N49" s="3">
        <f t="shared" si="17"/>
        <v>10.316957292855532</v>
      </c>
      <c r="O49" s="3">
        <f t="shared" si="17"/>
        <v>7.1047655494932469</v>
      </c>
      <c r="P49" s="3">
        <f t="shared" si="17"/>
        <v>11.592805299028029</v>
      </c>
      <c r="Q49" s="3">
        <f t="shared" si="17"/>
        <v>1.8076249315502266</v>
      </c>
      <c r="R49" s="3">
        <f t="shared" si="17"/>
        <v>7.8988652631000988</v>
      </c>
      <c r="S49" s="3">
        <f t="shared" si="17"/>
        <v>6.696647131681476</v>
      </c>
      <c r="T49" s="3">
        <f t="shared" si="17"/>
        <v>9.1612275223343023</v>
      </c>
      <c r="U49" s="3">
        <f t="shared" si="17"/>
        <v>9.3806741935921441</v>
      </c>
      <c r="V49" s="3">
        <f t="shared" si="17"/>
        <v>9.8907002239317467</v>
      </c>
    </row>
    <row r="50" spans="1:22">
      <c r="A50" s="1">
        <v>12</v>
      </c>
      <c r="B50" s="3">
        <f>AVERAGE(B42:B44)</f>
        <v>7.9571258621704004</v>
      </c>
      <c r="C50" s="3">
        <f t="shared" ref="C50:V50" si="18">AVERAGE(C42:C44)</f>
        <v>8.4144025285535733</v>
      </c>
      <c r="D50" s="3">
        <f t="shared" si="18"/>
        <v>10.362896571800929</v>
      </c>
      <c r="E50" s="3">
        <f t="shared" si="18"/>
        <v>9.7953188396331345</v>
      </c>
      <c r="F50" s="3">
        <f t="shared" si="18"/>
        <v>7.3068504408569694</v>
      </c>
      <c r="G50" s="3">
        <f t="shared" si="18"/>
        <v>3.8954771234795484</v>
      </c>
      <c r="H50" s="3">
        <f t="shared" si="18"/>
        <v>13.924697863109161</v>
      </c>
      <c r="I50" s="3">
        <f t="shared" si="18"/>
        <v>13.238588416761262</v>
      </c>
      <c r="J50" s="3">
        <f t="shared" si="18"/>
        <v>14.980581194353734</v>
      </c>
      <c r="K50" s="3">
        <f t="shared" si="18"/>
        <v>4.280853948841127</v>
      </c>
      <c r="L50" s="3">
        <f t="shared" si="18"/>
        <v>15.714661227065525</v>
      </c>
      <c r="M50" s="3">
        <f t="shared" si="18"/>
        <v>17.075687848512981</v>
      </c>
      <c r="N50" s="3">
        <f t="shared" si="18"/>
        <v>8.0789695561407573</v>
      </c>
      <c r="O50" s="3">
        <f t="shared" si="18"/>
        <v>7.1820137244406022</v>
      </c>
      <c r="P50" s="3">
        <f t="shared" si="18"/>
        <v>13.050266367098928</v>
      </c>
      <c r="Q50" s="3">
        <f t="shared" si="18"/>
        <v>11.20589666776077</v>
      </c>
      <c r="R50" s="3">
        <f t="shared" si="18"/>
        <v>8.9666382229719908</v>
      </c>
      <c r="S50" s="3">
        <f t="shared" si="18"/>
        <v>6.8333451336327213</v>
      </c>
      <c r="T50" s="3">
        <f t="shared" si="18"/>
        <v>9.3640031161092256</v>
      </c>
      <c r="U50" s="3">
        <f t="shared" si="18"/>
        <v>8.339979984015498</v>
      </c>
      <c r="V50" s="3">
        <f t="shared" si="18"/>
        <v>10.172011560004464</v>
      </c>
    </row>
    <row r="51" spans="1:22">
      <c r="S51" s="2"/>
    </row>
    <row r="52" spans="1:22" s="3" customFormat="1">
      <c r="A52" s="4" t="s">
        <v>23</v>
      </c>
      <c r="B52" s="4" t="s">
        <v>20</v>
      </c>
      <c r="C52" s="4" t="s">
        <v>19</v>
      </c>
      <c r="D52" s="4" t="s">
        <v>16</v>
      </c>
      <c r="E52" s="4" t="s">
        <v>15</v>
      </c>
      <c r="F52" s="4" t="s">
        <v>14</v>
      </c>
      <c r="G52" s="4" t="s">
        <v>18</v>
      </c>
      <c r="H52" s="4" t="s">
        <v>13</v>
      </c>
      <c r="I52" s="4" t="s">
        <v>12</v>
      </c>
      <c r="J52" s="4" t="s">
        <v>11</v>
      </c>
      <c r="K52" s="4" t="s">
        <v>17</v>
      </c>
      <c r="L52" s="4" t="s">
        <v>8</v>
      </c>
      <c r="M52" s="4" t="s">
        <v>7</v>
      </c>
      <c r="N52" s="4" t="s">
        <v>6</v>
      </c>
      <c r="O52" s="4" t="s">
        <v>10</v>
      </c>
      <c r="P52" s="4" t="s">
        <v>5</v>
      </c>
      <c r="Q52" s="4" t="s">
        <v>4</v>
      </c>
      <c r="R52" s="4" t="s">
        <v>3</v>
      </c>
      <c r="S52" s="4" t="s">
        <v>9</v>
      </c>
      <c r="T52" s="4" t="s">
        <v>2</v>
      </c>
      <c r="U52" s="4" t="s">
        <v>1</v>
      </c>
      <c r="V52" s="4" t="s">
        <v>0</v>
      </c>
    </row>
    <row r="53" spans="1:22" s="3" customFormat="1">
      <c r="A53" s="5">
        <v>4</v>
      </c>
      <c r="B53" s="3">
        <f>STDEV(B33:B35)</f>
        <v>0.4795079186781484</v>
      </c>
      <c r="C53" s="3">
        <f t="shared" ref="C53:V53" si="19">STDEV(C33:C35)</f>
        <v>0.26675616265158736</v>
      </c>
      <c r="D53" s="3">
        <f t="shared" si="19"/>
        <v>0.66740036251727253</v>
      </c>
      <c r="E53" s="3">
        <f t="shared" si="19"/>
        <v>1.9087666942530555</v>
      </c>
      <c r="F53" s="3">
        <f t="shared" si="19"/>
        <v>0.59198063311933213</v>
      </c>
      <c r="G53" s="3">
        <f t="shared" si="19"/>
        <v>0.83284696779517153</v>
      </c>
      <c r="H53" s="3">
        <f t="shared" si="19"/>
        <v>2.6361234641449993</v>
      </c>
      <c r="I53" s="3">
        <f t="shared" si="19"/>
        <v>3.1133268032125088</v>
      </c>
      <c r="J53" s="3">
        <f t="shared" si="19"/>
        <v>0.51947818244843336</v>
      </c>
      <c r="K53" s="3">
        <f t="shared" si="19"/>
        <v>0.29213752877424759</v>
      </c>
      <c r="L53" s="3">
        <f t="shared" si="19"/>
        <v>3.4990498380645438</v>
      </c>
      <c r="M53" s="3">
        <f t="shared" si="19"/>
        <v>5.561257744470181</v>
      </c>
      <c r="N53" s="3">
        <f t="shared" si="19"/>
        <v>1.6540319267665251</v>
      </c>
      <c r="O53" s="3">
        <f t="shared" si="19"/>
        <v>4.4319569314180711</v>
      </c>
      <c r="P53" s="3">
        <f t="shared" si="19"/>
        <v>5.2560488517832793</v>
      </c>
      <c r="Q53" s="3">
        <f t="shared" si="19"/>
        <v>5.0913999319294314</v>
      </c>
      <c r="R53" s="3">
        <f t="shared" si="19"/>
        <v>3.6695560504285827</v>
      </c>
      <c r="S53" s="3">
        <f t="shared" si="19"/>
        <v>0.49387773503669602</v>
      </c>
      <c r="T53" s="3">
        <f t="shared" si="19"/>
        <v>2.5288809184864696</v>
      </c>
      <c r="U53" s="3">
        <f t="shared" si="19"/>
        <v>1.9558918389247781</v>
      </c>
      <c r="V53" s="3">
        <f t="shared" si="19"/>
        <v>1.8498545604186549</v>
      </c>
    </row>
    <row r="54" spans="1:22" s="3" customFormat="1">
      <c r="A54" s="5">
        <v>6</v>
      </c>
      <c r="B54" s="3">
        <f>STDEV(B36:B38)</f>
        <v>1.1726346287683056</v>
      </c>
      <c r="C54" s="3">
        <f t="shared" ref="C54:V54" si="20">STDEV(C36:C38)</f>
        <v>1.0764667985100107</v>
      </c>
      <c r="D54" s="3">
        <f t="shared" si="20"/>
        <v>1.481606161763255</v>
      </c>
      <c r="E54" s="3">
        <f t="shared" si="20"/>
        <v>1.6459045934498813</v>
      </c>
      <c r="F54" s="3">
        <f t="shared" si="20"/>
        <v>1.1960542856204279</v>
      </c>
      <c r="G54" s="3">
        <f t="shared" si="20"/>
        <v>0.87113029003224818</v>
      </c>
      <c r="H54" s="3">
        <f t="shared" si="20"/>
        <v>3.351642211015768</v>
      </c>
      <c r="I54" s="3">
        <f t="shared" si="20"/>
        <v>3.6729916285266286</v>
      </c>
      <c r="J54" s="3">
        <f t="shared" si="20"/>
        <v>3.304169824876845</v>
      </c>
      <c r="K54" s="3">
        <f t="shared" si="20"/>
        <v>0.92851463760101571</v>
      </c>
      <c r="L54" s="3">
        <f t="shared" si="20"/>
        <v>7.6149437166525908</v>
      </c>
      <c r="M54" s="3">
        <f t="shared" si="20"/>
        <v>6.9988916875119029</v>
      </c>
      <c r="N54" s="3">
        <f t="shared" si="20"/>
        <v>5.0665365275736436</v>
      </c>
      <c r="O54" s="3">
        <f t="shared" si="20"/>
        <v>4.3523238163015492</v>
      </c>
      <c r="P54" s="3">
        <f t="shared" si="20"/>
        <v>4.657531664976168</v>
      </c>
      <c r="Q54" s="3">
        <f t="shared" si="20"/>
        <v>1.1573767364581435</v>
      </c>
      <c r="R54" s="3">
        <f t="shared" si="20"/>
        <v>4.0102984361420626</v>
      </c>
      <c r="S54" s="3">
        <f t="shared" si="20"/>
        <v>0.77512473369453727</v>
      </c>
      <c r="T54" s="3">
        <f t="shared" si="20"/>
        <v>0.63806216378538272</v>
      </c>
      <c r="U54" s="3">
        <f t="shared" si="20"/>
        <v>1.5974141072759427</v>
      </c>
      <c r="V54" s="3">
        <f t="shared" si="20"/>
        <v>1.4959144782614624</v>
      </c>
    </row>
    <row r="55" spans="1:22" s="3" customFormat="1">
      <c r="A55" s="5">
        <v>8</v>
      </c>
      <c r="B55" s="3">
        <f>STDEV(B39:B41)</f>
        <v>1.7120526704428256</v>
      </c>
      <c r="C55" s="3">
        <f t="shared" ref="C55:V55" si="21">STDEV(C39:C41)</f>
        <v>0.56793956128170797</v>
      </c>
      <c r="D55" s="3">
        <f t="shared" si="21"/>
        <v>2.654154123429378</v>
      </c>
      <c r="E55" s="3">
        <f t="shared" si="21"/>
        <v>1.207497751856861</v>
      </c>
      <c r="F55" s="3">
        <f t="shared" si="21"/>
        <v>0.70939410464700925</v>
      </c>
      <c r="G55" s="3">
        <f t="shared" si="21"/>
        <v>1.833423143245662</v>
      </c>
      <c r="H55" s="3">
        <f t="shared" si="21"/>
        <v>2.6977755839392397</v>
      </c>
      <c r="I55" s="3">
        <f t="shared" si="21"/>
        <v>3.3383772338038509</v>
      </c>
      <c r="J55" s="3">
        <f t="shared" si="21"/>
        <v>2.169370329437474</v>
      </c>
      <c r="K55" s="3">
        <f t="shared" si="21"/>
        <v>0.88373439999269499</v>
      </c>
      <c r="L55" s="3">
        <f t="shared" si="21"/>
        <v>7.7734818704027084</v>
      </c>
      <c r="M55" s="3">
        <f t="shared" si="21"/>
        <v>6.1924176790555867</v>
      </c>
      <c r="N55" s="3">
        <f t="shared" si="21"/>
        <v>5.6264852288630172</v>
      </c>
      <c r="O55" s="3">
        <f t="shared" si="21"/>
        <v>2.9631779443776156</v>
      </c>
      <c r="P55" s="3">
        <f t="shared" si="21"/>
        <v>6.1495894286247523</v>
      </c>
      <c r="Q55" s="3">
        <f t="shared" si="21"/>
        <v>11.592187430041063</v>
      </c>
      <c r="R55" s="3">
        <f t="shared" si="21"/>
        <v>2.874188050607581</v>
      </c>
      <c r="S55" s="3">
        <f t="shared" si="21"/>
        <v>1.4986024235761986</v>
      </c>
      <c r="T55" s="3">
        <f t="shared" si="21"/>
        <v>0.32894071757992621</v>
      </c>
      <c r="U55" s="3">
        <f t="shared" si="21"/>
        <v>0.69154847796380448</v>
      </c>
      <c r="V55" s="3">
        <f t="shared" si="21"/>
        <v>0.37094735349002267</v>
      </c>
    </row>
    <row r="56" spans="1:22" s="3" customFormat="1">
      <c r="A56" s="5">
        <v>12</v>
      </c>
      <c r="B56" s="3">
        <f>STDEV(B42:B44)</f>
        <v>1.5849408002133873</v>
      </c>
      <c r="C56" s="3">
        <f t="shared" ref="C56:V56" si="22">STDEV(C42:C44)</f>
        <v>1.4219199472136517</v>
      </c>
      <c r="D56" s="3">
        <f t="shared" si="22"/>
        <v>0.8911485657776953</v>
      </c>
      <c r="E56" s="3">
        <f t="shared" si="22"/>
        <v>1.518226611551194</v>
      </c>
      <c r="F56" s="3">
        <f t="shared" si="22"/>
        <v>0.27701769258549713</v>
      </c>
      <c r="G56" s="3">
        <f t="shared" si="22"/>
        <v>0.9296904202995292</v>
      </c>
      <c r="H56" s="3">
        <f t="shared" si="22"/>
        <v>2.7147830063709</v>
      </c>
      <c r="I56" s="3">
        <f t="shared" si="22"/>
        <v>3.2173761262763252</v>
      </c>
      <c r="J56" s="3">
        <f t="shared" si="22"/>
        <v>2.1562073967133917</v>
      </c>
      <c r="K56" s="3">
        <f t="shared" si="22"/>
        <v>1.1834529992050398</v>
      </c>
      <c r="L56" s="3">
        <f t="shared" si="22"/>
        <v>10.927067435489629</v>
      </c>
      <c r="M56" s="3">
        <f t="shared" si="22"/>
        <v>3.6564566830350724</v>
      </c>
      <c r="N56" s="3">
        <f t="shared" si="22"/>
        <v>4.5626921250483834</v>
      </c>
      <c r="O56" s="3">
        <f t="shared" si="22"/>
        <v>3.0287750682945012</v>
      </c>
      <c r="P56" s="3">
        <f t="shared" si="22"/>
        <v>6.2664535783784174</v>
      </c>
      <c r="Q56" s="3">
        <f t="shared" si="22"/>
        <v>1.94140355493798</v>
      </c>
      <c r="R56" s="3">
        <f t="shared" si="22"/>
        <v>3.4804212693217993</v>
      </c>
      <c r="S56" s="3">
        <f t="shared" si="22"/>
        <v>2.476919603470503</v>
      </c>
      <c r="T56" s="3">
        <f t="shared" si="22"/>
        <v>1.9073398559034289</v>
      </c>
      <c r="U56" s="3">
        <f t="shared" si="22"/>
        <v>1.5216896272435108</v>
      </c>
      <c r="V56" s="3">
        <f t="shared" si="22"/>
        <v>0.47108828268488506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26" sqref="AA26"/>
    </sheetView>
  </sheetViews>
  <sheetFormatPr defaultColWidth="11" defaultRowHeight="15.75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49" sqref="R49"/>
    </sheetView>
  </sheetViews>
  <sheetFormatPr defaultColWidth="11" defaultRowHeight="15.75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"/>
  <sheetViews>
    <sheetView workbookViewId="0">
      <selection activeCell="P24" sqref="P24"/>
    </sheetView>
  </sheetViews>
  <sheetFormatPr defaultColWidth="11" defaultRowHeight="15.75"/>
  <cols>
    <col min="1" max="1" width="18" bestFit="1" customWidth="1"/>
  </cols>
  <sheetData>
    <row r="1" spans="1:22" s="7" customFormat="1">
      <c r="A1" s="7" t="s">
        <v>29</v>
      </c>
      <c r="B1" s="14" t="s">
        <v>20</v>
      </c>
      <c r="C1" s="14" t="s">
        <v>19</v>
      </c>
      <c r="D1" s="14" t="s">
        <v>16</v>
      </c>
      <c r="E1" s="14" t="s">
        <v>15</v>
      </c>
      <c r="F1" s="14" t="s">
        <v>14</v>
      </c>
      <c r="G1" s="14" t="s">
        <v>18</v>
      </c>
      <c r="H1" s="14" t="s">
        <v>13</v>
      </c>
      <c r="I1" s="14" t="s">
        <v>12</v>
      </c>
      <c r="J1" s="14" t="s">
        <v>11</v>
      </c>
      <c r="K1" s="14" t="s">
        <v>17</v>
      </c>
      <c r="L1" s="14" t="s">
        <v>8</v>
      </c>
      <c r="M1" s="14" t="s">
        <v>7</v>
      </c>
      <c r="N1" s="14" t="s">
        <v>6</v>
      </c>
      <c r="O1" s="14" t="s">
        <v>10</v>
      </c>
      <c r="P1" s="14" t="s">
        <v>5</v>
      </c>
      <c r="Q1" s="14" t="s">
        <v>4</v>
      </c>
      <c r="R1" s="14" t="s">
        <v>3</v>
      </c>
      <c r="S1" s="14" t="s">
        <v>9</v>
      </c>
      <c r="T1" s="14" t="s">
        <v>2</v>
      </c>
      <c r="U1" s="14" t="s">
        <v>1</v>
      </c>
      <c r="V1" s="14" t="s">
        <v>0</v>
      </c>
    </row>
    <row r="2" spans="1:22">
      <c r="A2">
        <v>4</v>
      </c>
      <c r="B2" s="19">
        <v>8.0419805721490558</v>
      </c>
      <c r="C2" s="19">
        <v>7.4042144978699689</v>
      </c>
      <c r="D2" s="19">
        <v>10.828070734965882</v>
      </c>
      <c r="E2" s="19">
        <v>10.939894229542384</v>
      </c>
      <c r="F2" s="19">
        <v>7.5746629291691177</v>
      </c>
      <c r="G2" s="19">
        <v>3.7443543196806459</v>
      </c>
      <c r="H2" s="19">
        <v>11.757512869729494</v>
      </c>
      <c r="I2" s="19">
        <v>11.362228409283736</v>
      </c>
      <c r="J2" s="19">
        <v>10.442473254000843</v>
      </c>
      <c r="K2" s="29">
        <v>4.3890000000000002</v>
      </c>
      <c r="L2" s="19">
        <v>11.546693336301574</v>
      </c>
      <c r="M2" s="19">
        <v>12.352329299079299</v>
      </c>
      <c r="N2" s="19">
        <v>9.6133180320941136</v>
      </c>
      <c r="O2" s="19">
        <v>8.6133782598921727</v>
      </c>
      <c r="P2" s="19">
        <v>13.138215132914668</v>
      </c>
      <c r="Q2" s="19">
        <v>12.740915566507697</v>
      </c>
      <c r="R2" s="19">
        <v>8.4494148831524569</v>
      </c>
      <c r="S2" s="19">
        <v>5.7002179653822216</v>
      </c>
      <c r="T2" s="19">
        <v>8.7976489458559772</v>
      </c>
      <c r="U2" s="19">
        <v>10.311833301718652</v>
      </c>
      <c r="V2" s="19">
        <v>11.200645379914198</v>
      </c>
    </row>
    <row r="3" spans="1:22">
      <c r="A3">
        <v>12</v>
      </c>
      <c r="B3" s="19">
        <v>7.9571258621704004</v>
      </c>
      <c r="C3" s="19">
        <v>8.4144025285535733</v>
      </c>
      <c r="D3" s="19">
        <v>10.362896571800929</v>
      </c>
      <c r="E3" s="19">
        <v>9.7953188396331345</v>
      </c>
      <c r="F3" s="19">
        <v>7.3068504408569694</v>
      </c>
      <c r="G3" s="19">
        <v>3.8954771234795484</v>
      </c>
      <c r="H3" s="19">
        <v>13.924697863109161</v>
      </c>
      <c r="I3" s="19">
        <v>13.238588416761262</v>
      </c>
      <c r="J3" s="19">
        <v>14.980581194353734</v>
      </c>
      <c r="K3" s="19">
        <v>4.280853948841127</v>
      </c>
      <c r="L3" s="19">
        <v>15.714661227065525</v>
      </c>
      <c r="M3" s="19">
        <v>17.075687848512981</v>
      </c>
      <c r="N3" s="19">
        <v>8.0789695561407573</v>
      </c>
      <c r="O3" s="19">
        <v>7.1820137244406022</v>
      </c>
      <c r="P3" s="19">
        <v>13.050266367098928</v>
      </c>
      <c r="Q3" s="19">
        <v>11.20589666776077</v>
      </c>
      <c r="R3" s="19">
        <v>8.9666382229719908</v>
      </c>
      <c r="S3" s="19">
        <v>6.8333451336327213</v>
      </c>
      <c r="T3" s="19">
        <v>9.3640031161092256</v>
      </c>
      <c r="U3" s="19">
        <v>8.339979984015498</v>
      </c>
      <c r="V3" s="19">
        <v>10.172011560004464</v>
      </c>
    </row>
    <row r="4" spans="1:22">
      <c r="A4" t="s">
        <v>43</v>
      </c>
      <c r="B4" s="19">
        <f>B3/B2</f>
        <v>0.98944853084170292</v>
      </c>
      <c r="C4" s="19">
        <f t="shared" ref="C4:V4" si="0">C3/C2</f>
        <v>1.1364341931172055</v>
      </c>
      <c r="D4" s="19">
        <f t="shared" si="0"/>
        <v>0.95703997742988345</v>
      </c>
      <c r="E4" s="19">
        <f t="shared" si="0"/>
        <v>0.89537600950305285</v>
      </c>
      <c r="F4" s="19">
        <f t="shared" si="0"/>
        <v>0.96464364278431003</v>
      </c>
      <c r="G4" s="19">
        <f t="shared" si="0"/>
        <v>1.0403601771885178</v>
      </c>
      <c r="H4" s="19">
        <f t="shared" si="0"/>
        <v>1.1843234208962026</v>
      </c>
      <c r="I4" s="19">
        <f t="shared" si="0"/>
        <v>1.1651401415187543</v>
      </c>
      <c r="J4" s="19">
        <f t="shared" si="0"/>
        <v>1.4345817154584712</v>
      </c>
      <c r="K4" s="19">
        <f t="shared" si="0"/>
        <v>0.9753597513878165</v>
      </c>
      <c r="L4" s="19">
        <f t="shared" si="0"/>
        <v>1.3609663623489769</v>
      </c>
      <c r="M4" s="19">
        <f t="shared" si="0"/>
        <v>1.3823860613710925</v>
      </c>
      <c r="N4" s="19">
        <f t="shared" si="0"/>
        <v>0.84039345511810537</v>
      </c>
      <c r="O4" s="19">
        <f t="shared" si="0"/>
        <v>0.83382077365432117</v>
      </c>
      <c r="P4" s="19">
        <f t="shared" si="0"/>
        <v>0.99330588174070877</v>
      </c>
      <c r="Q4" s="19">
        <f t="shared" si="0"/>
        <v>0.87952051869945191</v>
      </c>
      <c r="R4" s="19">
        <f t="shared" si="0"/>
        <v>1.061214101446343</v>
      </c>
      <c r="S4" s="19">
        <f t="shared" si="0"/>
        <v>1.1987866385341843</v>
      </c>
      <c r="T4" s="19">
        <f t="shared" si="0"/>
        <v>1.0643756273680394</v>
      </c>
      <c r="U4" s="19">
        <f t="shared" si="0"/>
        <v>0.80877761887650867</v>
      </c>
      <c r="V4" s="19">
        <f t="shared" si="0"/>
        <v>0.90816298659411587</v>
      </c>
    </row>
    <row r="5" spans="1:2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s="7" customFormat="1">
      <c r="A6" s="7" t="s">
        <v>30</v>
      </c>
      <c r="B6" s="14" t="s">
        <v>20</v>
      </c>
      <c r="C6" s="14" t="s">
        <v>19</v>
      </c>
      <c r="D6" s="14" t="s">
        <v>16</v>
      </c>
      <c r="E6" s="14" t="s">
        <v>15</v>
      </c>
      <c r="F6" s="14" t="s">
        <v>14</v>
      </c>
      <c r="G6" s="14" t="s">
        <v>18</v>
      </c>
      <c r="H6" s="14" t="s">
        <v>13</v>
      </c>
      <c r="I6" s="14" t="s">
        <v>12</v>
      </c>
      <c r="J6" s="14" t="s">
        <v>11</v>
      </c>
      <c r="K6" s="14" t="s">
        <v>17</v>
      </c>
      <c r="L6" s="14" t="s">
        <v>8</v>
      </c>
      <c r="M6" s="14" t="s">
        <v>7</v>
      </c>
      <c r="N6" s="14" t="s">
        <v>6</v>
      </c>
      <c r="O6" s="14" t="s">
        <v>10</v>
      </c>
      <c r="P6" s="14" t="s">
        <v>5</v>
      </c>
      <c r="Q6" s="14" t="s">
        <v>4</v>
      </c>
      <c r="R6" s="14" t="s">
        <v>3</v>
      </c>
      <c r="S6" s="14" t="s">
        <v>9</v>
      </c>
      <c r="T6" s="14" t="s">
        <v>2</v>
      </c>
      <c r="U6" s="14" t="s">
        <v>1</v>
      </c>
      <c r="V6" s="14" t="s">
        <v>0</v>
      </c>
    </row>
    <row r="7" spans="1:22">
      <c r="A7">
        <v>4</v>
      </c>
      <c r="B7" s="19">
        <v>0.4795079186781484</v>
      </c>
      <c r="C7" s="19">
        <v>0.26675616265158736</v>
      </c>
      <c r="D7" s="19">
        <v>0.66740036251727253</v>
      </c>
      <c r="E7" s="19">
        <v>1.9087666942530555</v>
      </c>
      <c r="F7" s="19">
        <v>0.59198063311933213</v>
      </c>
      <c r="G7" s="19">
        <v>0.83284696779517153</v>
      </c>
      <c r="H7" s="19">
        <v>2.6361234641449993</v>
      </c>
      <c r="I7" s="19">
        <v>3.1133268032125088</v>
      </c>
      <c r="J7" s="19">
        <v>0.51947818244843336</v>
      </c>
      <c r="K7" s="19">
        <v>0.29213752877424759</v>
      </c>
      <c r="L7" s="19">
        <v>3.8824155342182589</v>
      </c>
      <c r="M7" s="19">
        <v>2.874725133678754</v>
      </c>
      <c r="N7" s="19">
        <v>1.6540319267665251</v>
      </c>
      <c r="O7" s="19">
        <v>4.4319569314180711</v>
      </c>
      <c r="P7" s="19">
        <v>2.2307715679839162</v>
      </c>
      <c r="Q7" s="19">
        <v>5.0913999319294314</v>
      </c>
      <c r="R7" s="19">
        <v>3.6695560504285827</v>
      </c>
      <c r="S7" s="19">
        <v>0.49387773503669602</v>
      </c>
      <c r="T7" s="19">
        <v>2.5288809184864696</v>
      </c>
      <c r="U7" s="19">
        <v>1.9558918389247781</v>
      </c>
      <c r="V7" s="19">
        <v>1.8498545604186549</v>
      </c>
    </row>
    <row r="8" spans="1:22">
      <c r="A8">
        <v>12</v>
      </c>
      <c r="B8" s="19">
        <v>1.5849408002133873</v>
      </c>
      <c r="C8" s="19">
        <v>1.4219199472136517</v>
      </c>
      <c r="D8" s="19">
        <v>0.8911485657776953</v>
      </c>
      <c r="E8" s="19">
        <v>1.518226611551194</v>
      </c>
      <c r="F8" s="19">
        <v>0.27701769258549713</v>
      </c>
      <c r="G8" s="19">
        <v>0.9296904202995292</v>
      </c>
      <c r="H8" s="19">
        <v>2.7147830063709</v>
      </c>
      <c r="I8" s="19">
        <v>3.2173761262763252</v>
      </c>
      <c r="J8" s="19">
        <v>2.1562073967133917</v>
      </c>
      <c r="K8" s="19">
        <v>1.1834529992050398</v>
      </c>
      <c r="L8" s="19">
        <v>3.7493079587926523</v>
      </c>
      <c r="M8" s="19">
        <v>2.9660795663236126</v>
      </c>
      <c r="N8" s="19">
        <v>4.5626921250483834</v>
      </c>
      <c r="O8" s="19">
        <v>3.0287750682945012</v>
      </c>
      <c r="P8" s="19">
        <v>2.6215602428985769</v>
      </c>
      <c r="Q8" s="19">
        <v>1.94140355493798</v>
      </c>
      <c r="R8" s="19">
        <v>3.4804212693217993</v>
      </c>
      <c r="S8" s="19">
        <v>2.476919603470503</v>
      </c>
      <c r="T8" s="19">
        <v>1.9073398559034289</v>
      </c>
      <c r="U8" s="19">
        <v>1.5216896272435108</v>
      </c>
      <c r="V8" s="19">
        <v>0.47108828268488506</v>
      </c>
    </row>
    <row r="9" spans="1:22">
      <c r="A9" s="28" t="s">
        <v>44</v>
      </c>
      <c r="B9">
        <f>B7/B2</f>
        <v>5.9625600233203457E-2</v>
      </c>
      <c r="C9">
        <f t="shared" ref="C9:V10" si="1">C7/C2</f>
        <v>3.6027611400011074E-2</v>
      </c>
      <c r="D9">
        <f t="shared" si="1"/>
        <v>6.1636128803823832E-2</v>
      </c>
      <c r="E9">
        <f t="shared" si="1"/>
        <v>0.17447761872309248</v>
      </c>
      <c r="F9">
        <f t="shared" si="1"/>
        <v>7.8152736122380551E-2</v>
      </c>
      <c r="G9">
        <f t="shared" si="1"/>
        <v>0.22242739246594714</v>
      </c>
      <c r="H9">
        <f t="shared" si="1"/>
        <v>0.22420757632610178</v>
      </c>
      <c r="I9">
        <f t="shared" si="1"/>
        <v>0.27400670810918593</v>
      </c>
      <c r="J9">
        <f t="shared" si="1"/>
        <v>4.9746661524788176E-2</v>
      </c>
      <c r="K9">
        <f t="shared" si="1"/>
        <v>6.6561296143597085E-2</v>
      </c>
      <c r="L9">
        <f t="shared" si="1"/>
        <v>0.33623613454878531</v>
      </c>
      <c r="M9">
        <f t="shared" si="1"/>
        <v>0.23272737182395439</v>
      </c>
      <c r="N9">
        <f t="shared" si="1"/>
        <v>0.17205629952577567</v>
      </c>
      <c r="O9">
        <f t="shared" si="1"/>
        <v>0.51454339954571471</v>
      </c>
      <c r="P9">
        <f t="shared" si="1"/>
        <v>0.16979258943593101</v>
      </c>
      <c r="Q9">
        <f t="shared" si="1"/>
        <v>0.39961020896436183</v>
      </c>
      <c r="R9">
        <f t="shared" si="1"/>
        <v>0.43429706094151221</v>
      </c>
      <c r="S9">
        <f t="shared" si="1"/>
        <v>8.6641903526504818E-2</v>
      </c>
      <c r="T9">
        <f t="shared" si="1"/>
        <v>0.28744962819614067</v>
      </c>
      <c r="U9">
        <f t="shared" si="1"/>
        <v>0.18967450129345997</v>
      </c>
      <c r="V9">
        <f t="shared" si="1"/>
        <v>0.16515606892938037</v>
      </c>
    </row>
    <row r="10" spans="1:22">
      <c r="A10" t="s">
        <v>45</v>
      </c>
      <c r="B10">
        <f>B8/B3</f>
        <v>0.19918508613122227</v>
      </c>
      <c r="C10">
        <f t="shared" si="1"/>
        <v>0.16898644228018386</v>
      </c>
      <c r="D10">
        <f t="shared" si="1"/>
        <v>8.5994158062201509E-2</v>
      </c>
      <c r="E10">
        <f t="shared" si="1"/>
        <v>0.15499511924086143</v>
      </c>
      <c r="F10">
        <f t="shared" si="1"/>
        <v>3.7912051824206719E-2</v>
      </c>
      <c r="G10">
        <f t="shared" si="1"/>
        <v>0.23865893466449212</v>
      </c>
      <c r="H10">
        <f t="shared" si="1"/>
        <v>0.19496171716322847</v>
      </c>
      <c r="I10">
        <f t="shared" si="1"/>
        <v>0.24303014981588469</v>
      </c>
      <c r="J10">
        <f t="shared" si="1"/>
        <v>0.14393349421757271</v>
      </c>
      <c r="K10">
        <f t="shared" si="1"/>
        <v>0.27645255207209607</v>
      </c>
      <c r="L10">
        <f t="shared" si="1"/>
        <v>0.23858662332059569</v>
      </c>
      <c r="M10">
        <f t="shared" si="1"/>
        <v>0.1737019083879488</v>
      </c>
      <c r="N10">
        <f t="shared" si="1"/>
        <v>0.56476164359108383</v>
      </c>
      <c r="O10">
        <f t="shared" si="1"/>
        <v>0.42171669179459953</v>
      </c>
      <c r="P10">
        <f t="shared" si="1"/>
        <v>0.20088174211583923</v>
      </c>
      <c r="Q10">
        <f t="shared" si="1"/>
        <v>0.17324838988774319</v>
      </c>
      <c r="R10">
        <f t="shared" si="1"/>
        <v>0.38815230220900049</v>
      </c>
      <c r="S10">
        <f t="shared" si="1"/>
        <v>0.36247541358323443</v>
      </c>
      <c r="T10">
        <f t="shared" si="1"/>
        <v>0.20368851144679403</v>
      </c>
      <c r="U10">
        <f t="shared" si="1"/>
        <v>0.18245722773435891</v>
      </c>
      <c r="V10">
        <f t="shared" si="1"/>
        <v>4.6312204808846909E-2</v>
      </c>
    </row>
    <row r="11" spans="1:22">
      <c r="A11" t="s">
        <v>23</v>
      </c>
      <c r="B11">
        <f>SQRT((B9^2)+(B10^2))</f>
        <v>0.20791803851583496</v>
      </c>
      <c r="C11">
        <f t="shared" ref="C11:V11" si="2">SQRT((C9^2)+(C10^2))</f>
        <v>0.17278427722945197</v>
      </c>
      <c r="D11">
        <f t="shared" si="2"/>
        <v>0.10580173720099523</v>
      </c>
      <c r="E11">
        <f t="shared" si="2"/>
        <v>0.2333793616063119</v>
      </c>
      <c r="F11">
        <f t="shared" si="2"/>
        <v>8.6862960097706679E-2</v>
      </c>
      <c r="G11">
        <f t="shared" si="2"/>
        <v>0.32623922513148357</v>
      </c>
      <c r="H11">
        <f t="shared" si="2"/>
        <v>0.29711800423612744</v>
      </c>
      <c r="I11">
        <f t="shared" si="2"/>
        <v>0.36625582563061571</v>
      </c>
      <c r="J11">
        <f t="shared" si="2"/>
        <v>0.15228782318538103</v>
      </c>
      <c r="K11">
        <f t="shared" si="2"/>
        <v>0.28435263264385408</v>
      </c>
      <c r="L11">
        <v>0.11957539164154385</v>
      </c>
      <c r="M11">
        <f t="shared" si="2"/>
        <v>0.29040382672013892</v>
      </c>
      <c r="N11">
        <v>0.17065512534558636</v>
      </c>
      <c r="O11">
        <v>0.28760358597589802</v>
      </c>
      <c r="P11">
        <f t="shared" si="2"/>
        <v>0.26302661033221175</v>
      </c>
      <c r="Q11">
        <v>0.14201468630167127</v>
      </c>
      <c r="R11">
        <v>0.2025206483169415</v>
      </c>
      <c r="S11">
        <v>0.17226766730930637</v>
      </c>
      <c r="T11">
        <v>0.19224252010470802</v>
      </c>
      <c r="U11">
        <f t="shared" si="2"/>
        <v>0.26318635297718318</v>
      </c>
      <c r="V11">
        <f t="shared" si="2"/>
        <v>0.17152652103526969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3:V13"/>
  <sheetViews>
    <sheetView workbookViewId="0">
      <selection activeCell="F7" sqref="F7"/>
    </sheetView>
  </sheetViews>
  <sheetFormatPr defaultColWidth="11" defaultRowHeight="15.75"/>
  <sheetData>
    <row r="3" spans="1:22">
      <c r="B3" s="14" t="s">
        <v>20</v>
      </c>
      <c r="C3" s="14" t="s">
        <v>19</v>
      </c>
      <c r="D3" s="14" t="s">
        <v>16</v>
      </c>
      <c r="E3" s="14" t="s">
        <v>15</v>
      </c>
      <c r="F3" s="14" t="s">
        <v>14</v>
      </c>
      <c r="G3" s="14" t="s">
        <v>18</v>
      </c>
      <c r="H3" s="14" t="s">
        <v>13</v>
      </c>
      <c r="I3" s="14" t="s">
        <v>12</v>
      </c>
      <c r="J3" s="14" t="s">
        <v>11</v>
      </c>
      <c r="K3" s="14" t="s">
        <v>17</v>
      </c>
      <c r="L3" s="14" t="s">
        <v>8</v>
      </c>
      <c r="M3" s="14" t="s">
        <v>7</v>
      </c>
      <c r="N3" s="14" t="s">
        <v>6</v>
      </c>
      <c r="O3" s="14" t="s">
        <v>10</v>
      </c>
      <c r="P3" s="14" t="s">
        <v>5</v>
      </c>
      <c r="Q3" s="14" t="s">
        <v>4</v>
      </c>
      <c r="R3" s="14" t="s">
        <v>3</v>
      </c>
      <c r="S3" s="14" t="s">
        <v>9</v>
      </c>
      <c r="T3" s="14" t="s">
        <v>2</v>
      </c>
      <c r="U3" s="14" t="s">
        <v>1</v>
      </c>
      <c r="V3" s="14" t="s">
        <v>0</v>
      </c>
    </row>
    <row r="4" spans="1:22">
      <c r="A4">
        <v>4</v>
      </c>
      <c r="B4" s="19">
        <v>1.0642542423342392</v>
      </c>
      <c r="C4" s="19">
        <v>0.87441903848588309</v>
      </c>
      <c r="D4" s="19">
        <v>1.6536915044734872</v>
      </c>
      <c r="E4" s="19">
        <v>1.7027353292262184</v>
      </c>
      <c r="F4" s="19">
        <v>1.066006466383929</v>
      </c>
      <c r="G4" s="19">
        <v>0.60773169442489505</v>
      </c>
      <c r="H4" s="19">
        <v>1.197468433709332</v>
      </c>
      <c r="I4" s="19">
        <v>1.3294015438585032</v>
      </c>
      <c r="J4" s="19">
        <v>1.3675739252671146</v>
      </c>
      <c r="K4" s="19">
        <v>0.5114000768707424</v>
      </c>
      <c r="L4" s="19">
        <v>0.68864964529507322</v>
      </c>
      <c r="M4" s="19">
        <v>1.3908493744003436</v>
      </c>
      <c r="N4" s="19">
        <v>0.71524781650515179</v>
      </c>
      <c r="O4" s="19">
        <v>0.59442819814289294</v>
      </c>
      <c r="P4" s="19">
        <v>1.4554330621558631</v>
      </c>
      <c r="Q4" s="19">
        <v>0.93819004206724577</v>
      </c>
      <c r="R4" s="19">
        <v>0.88069328052345286</v>
      </c>
      <c r="S4" s="19">
        <v>0.49338199846063557</v>
      </c>
      <c r="T4" s="19">
        <v>0.74947538870220998</v>
      </c>
      <c r="U4" s="19">
        <v>1.1355813915692801</v>
      </c>
      <c r="V4" s="19">
        <v>1.1338216271778183</v>
      </c>
    </row>
    <row r="5" spans="1:22">
      <c r="A5">
        <v>12</v>
      </c>
      <c r="B5" s="19">
        <v>1.2676101234505261</v>
      </c>
      <c r="C5" s="19">
        <v>2.3586321289554775</v>
      </c>
      <c r="D5" s="19">
        <v>3.5293418474091389</v>
      </c>
      <c r="E5" s="19">
        <v>2.6115357057306299</v>
      </c>
      <c r="F5" s="19">
        <v>2.2182064737026788</v>
      </c>
      <c r="G5" s="19">
        <v>1.4302578963645833</v>
      </c>
      <c r="H5" s="19">
        <v>2.4629205042344631</v>
      </c>
      <c r="I5" s="19">
        <v>2.4639511005466743</v>
      </c>
      <c r="J5" s="19">
        <v>3.9064224004010772</v>
      </c>
      <c r="K5" s="19">
        <v>0.98476259084488371</v>
      </c>
      <c r="L5" s="19">
        <v>2.3328234228036044</v>
      </c>
      <c r="M5" s="19">
        <v>2.5129145919980256</v>
      </c>
      <c r="N5" s="19">
        <v>2.1061819693212187</v>
      </c>
      <c r="O5" s="19">
        <v>1.0735506891984015</v>
      </c>
      <c r="P5" s="19">
        <v>3.3472068907267598</v>
      </c>
      <c r="Q5" s="19">
        <v>2.8282525776624432</v>
      </c>
      <c r="R5" s="19">
        <v>1.9442456401091228</v>
      </c>
      <c r="S5" s="19">
        <v>1.0048394497696886</v>
      </c>
      <c r="T5" s="19">
        <v>2.1567167329361365</v>
      </c>
      <c r="U5" s="19">
        <v>2.5341310437874074</v>
      </c>
      <c r="V5" s="19">
        <v>2.4888088718096602</v>
      </c>
    </row>
    <row r="6" spans="1:22">
      <c r="A6" t="s">
        <v>43</v>
      </c>
      <c r="B6" s="19">
        <v>1.1910782903437289</v>
      </c>
      <c r="C6" s="19">
        <v>2.6973705113278545</v>
      </c>
      <c r="D6" s="19">
        <v>2.1342202205560903</v>
      </c>
      <c r="E6" s="19">
        <v>1.5337296765419213</v>
      </c>
      <c r="F6" s="19">
        <v>2.0808564897614583</v>
      </c>
      <c r="G6" s="19">
        <v>2.3534364086738249</v>
      </c>
      <c r="H6" s="19">
        <v>2.0567728007703803</v>
      </c>
      <c r="I6" s="19">
        <v>1.8534287942792766</v>
      </c>
      <c r="J6" s="19">
        <v>2.8564615983286421</v>
      </c>
      <c r="K6" s="19">
        <v>1.9256207329311466</v>
      </c>
      <c r="L6" s="19">
        <v>3.3875330347466224</v>
      </c>
      <c r="M6" s="19">
        <v>1.8067481916087813</v>
      </c>
      <c r="N6" s="19">
        <v>2.9446884292670163</v>
      </c>
      <c r="O6" s="19">
        <v>1.8060224810202117</v>
      </c>
      <c r="P6" s="19">
        <v>2.2998013290756929</v>
      </c>
      <c r="Q6" s="19">
        <v>3.0145838805009668</v>
      </c>
      <c r="R6" s="19">
        <v>2.2076308325567466</v>
      </c>
      <c r="S6" s="19">
        <v>2.0366358174899233</v>
      </c>
      <c r="T6" s="19">
        <v>2.8776351638053157</v>
      </c>
      <c r="U6" s="19">
        <v>2.2315714774838349</v>
      </c>
      <c r="V6" s="19">
        <v>2.1950620910314829</v>
      </c>
    </row>
    <row r="8" spans="1:22">
      <c r="A8" s="7" t="s">
        <v>30</v>
      </c>
      <c r="B8" s="14" t="s">
        <v>20</v>
      </c>
      <c r="C8" s="14" t="s">
        <v>19</v>
      </c>
      <c r="D8" s="14" t="s">
        <v>16</v>
      </c>
      <c r="E8" s="14" t="s">
        <v>15</v>
      </c>
      <c r="F8" s="14" t="s">
        <v>14</v>
      </c>
      <c r="G8" s="14" t="s">
        <v>18</v>
      </c>
      <c r="H8" s="14" t="s">
        <v>13</v>
      </c>
      <c r="I8" s="14" t="s">
        <v>12</v>
      </c>
      <c r="J8" s="14" t="s">
        <v>11</v>
      </c>
      <c r="K8" s="14" t="s">
        <v>17</v>
      </c>
      <c r="L8" s="14" t="s">
        <v>8</v>
      </c>
      <c r="M8" s="14" t="s">
        <v>7</v>
      </c>
      <c r="N8" s="14" t="s">
        <v>6</v>
      </c>
      <c r="O8" s="14" t="s">
        <v>10</v>
      </c>
      <c r="P8" s="14" t="s">
        <v>5</v>
      </c>
      <c r="Q8" s="14" t="s">
        <v>4</v>
      </c>
      <c r="R8" s="14" t="s">
        <v>3</v>
      </c>
      <c r="S8" s="14" t="s">
        <v>9</v>
      </c>
      <c r="T8" s="14" t="s">
        <v>2</v>
      </c>
      <c r="U8" s="14" t="s">
        <v>1</v>
      </c>
      <c r="V8" s="14" t="s">
        <v>0</v>
      </c>
    </row>
    <row r="9" spans="1:22">
      <c r="A9">
        <v>4</v>
      </c>
      <c r="B9" s="19">
        <v>6.3207935024858233E-2</v>
      </c>
      <c r="C9" s="19">
        <v>3.2437136672030936E-2</v>
      </c>
      <c r="D9" s="19">
        <v>0.29209352097535402</v>
      </c>
      <c r="E9" s="19">
        <f>AVERAGE(C9:D9)</f>
        <v>0.16226532882369249</v>
      </c>
      <c r="F9" s="19">
        <v>0.3242611170452116</v>
      </c>
      <c r="G9" s="19">
        <v>0.14611933991014495</v>
      </c>
      <c r="H9" s="19">
        <f>AVERAGE(F9:G9)</f>
        <v>0.23519022847767829</v>
      </c>
      <c r="I9" s="19">
        <v>0.50473453869937346</v>
      </c>
      <c r="J9" s="19">
        <v>0.29670761989766459</v>
      </c>
      <c r="K9" s="19">
        <v>0.1338845225359272</v>
      </c>
      <c r="L9" s="19">
        <f>AVERAGE(J9:K9)</f>
        <v>0.21529607121679589</v>
      </c>
      <c r="M9" s="19">
        <f>AVERAGE(K9:L9)</f>
        <v>0.17459029687636154</v>
      </c>
      <c r="N9" s="19">
        <f>AVERAGE(L9:M9)</f>
        <v>0.19494318404657873</v>
      </c>
      <c r="O9" s="19">
        <v>0.2635860429508956</v>
      </c>
      <c r="P9" s="19">
        <f>AVERAGE(N9:O9)</f>
        <v>0.22926461349873717</v>
      </c>
      <c r="Q9" s="19">
        <v>0.12851484805413402</v>
      </c>
      <c r="R9" s="19">
        <f>AVERAGE(P9:Q9)</f>
        <v>0.17888973077643561</v>
      </c>
      <c r="S9" s="19">
        <v>5.4770012081812147E-2</v>
      </c>
      <c r="T9" s="19">
        <v>2.7281127182797679E-2</v>
      </c>
      <c r="U9" s="19">
        <v>0.2378758985811894</v>
      </c>
      <c r="V9" s="19">
        <v>0.19087487640014472</v>
      </c>
    </row>
    <row r="10" spans="1:22">
      <c r="A10">
        <v>12</v>
      </c>
      <c r="B10" s="19">
        <v>0.38685379589964636</v>
      </c>
      <c r="C10" s="19">
        <v>0.81133329816983835</v>
      </c>
      <c r="D10" s="19">
        <v>0.89484136550948945</v>
      </c>
      <c r="E10" s="19">
        <f>AVERAGE(C10:D10)</f>
        <v>0.8530873318396639</v>
      </c>
      <c r="F10" s="19">
        <v>0.25895999805660125</v>
      </c>
      <c r="G10" s="19">
        <v>0.33612600849128405</v>
      </c>
      <c r="H10" s="19">
        <f>AVERAGE(F10:G10)</f>
        <v>0.29754300327394267</v>
      </c>
      <c r="I10" s="19">
        <v>0.77733964305115666</v>
      </c>
      <c r="J10" s="19">
        <v>0.44200680431255196</v>
      </c>
      <c r="K10" s="19">
        <v>0.10169178728783121</v>
      </c>
      <c r="L10" s="19">
        <f>AVERAGE(J10:K10)</f>
        <v>0.27184929580019157</v>
      </c>
      <c r="M10" s="19">
        <v>0.84620944842579271</v>
      </c>
      <c r="N10" s="19">
        <f>AVERAGE(L10:M10)</f>
        <v>0.5590293721129922</v>
      </c>
      <c r="O10" s="19">
        <v>0.33595501118055254</v>
      </c>
      <c r="P10" s="19">
        <f>AVERAGE(N10:O10)</f>
        <v>0.44749219164677234</v>
      </c>
      <c r="Q10" s="19">
        <v>0.27815430617000708</v>
      </c>
      <c r="R10" s="19">
        <f>AVERAGE(P10:Q10)</f>
        <v>0.36282324890838968</v>
      </c>
      <c r="S10" s="19">
        <v>0.12142499711719258</v>
      </c>
      <c r="T10" s="19">
        <v>0.4900057663751185</v>
      </c>
      <c r="U10" s="19">
        <v>0.31775674406293997</v>
      </c>
      <c r="V10" s="19">
        <v>0.20563478428116402</v>
      </c>
    </row>
    <row r="11" spans="1:22">
      <c r="A11" s="28" t="s">
        <v>44</v>
      </c>
      <c r="B11">
        <f>B9/B4</f>
        <v>5.9391762335119905E-2</v>
      </c>
      <c r="C11">
        <f t="shared" ref="C11:V11" si="0">C9/C4</f>
        <v>3.7095643214948841E-2</v>
      </c>
      <c r="D11">
        <f t="shared" si="0"/>
        <v>0.17663120369500393</v>
      </c>
      <c r="E11">
        <f t="shared" si="0"/>
        <v>9.529685914101016E-2</v>
      </c>
      <c r="F11">
        <f t="shared" si="0"/>
        <v>0.3041830676179284</v>
      </c>
      <c r="G11">
        <f t="shared" si="0"/>
        <v>0.24043396329431149</v>
      </c>
      <c r="H11">
        <f t="shared" si="0"/>
        <v>0.1964062031674125</v>
      </c>
      <c r="I11">
        <f t="shared" si="0"/>
        <v>0.3796704923588502</v>
      </c>
      <c r="J11">
        <f t="shared" si="0"/>
        <v>0.21695910869294444</v>
      </c>
      <c r="K11">
        <f t="shared" si="0"/>
        <v>0.26179996560651053</v>
      </c>
      <c r="L11">
        <f t="shared" si="0"/>
        <v>0.3126351297611511</v>
      </c>
      <c r="M11">
        <f t="shared" si="0"/>
        <v>0.12552782500379317</v>
      </c>
      <c r="N11">
        <f t="shared" si="0"/>
        <v>0.27255334381740765</v>
      </c>
      <c r="O11">
        <f t="shared" si="0"/>
        <v>0.44342789217333345</v>
      </c>
      <c r="P11">
        <f t="shared" si="0"/>
        <v>0.15752329630270903</v>
      </c>
      <c r="Q11">
        <f t="shared" si="0"/>
        <v>0.13698167992804444</v>
      </c>
      <c r="R11">
        <f t="shared" si="0"/>
        <v>0.20312376026090478</v>
      </c>
      <c r="S11">
        <f t="shared" si="0"/>
        <v>0.11100934418502495</v>
      </c>
      <c r="T11">
        <f t="shared" si="0"/>
        <v>3.6400297586872896E-2</v>
      </c>
      <c r="U11">
        <f t="shared" si="0"/>
        <v>0.20947498818421503</v>
      </c>
      <c r="V11">
        <f t="shared" si="0"/>
        <v>0.16834647692798829</v>
      </c>
    </row>
    <row r="12" spans="1:22">
      <c r="A12" t="s">
        <v>45</v>
      </c>
      <c r="B12">
        <f>B10/B5</f>
        <v>0.30518358030038639</v>
      </c>
      <c r="C12">
        <f t="shared" ref="C12:V12" si="1">C10/C5</f>
        <v>0.34398467154313633</v>
      </c>
      <c r="D12">
        <f t="shared" si="1"/>
        <v>0.25354340956413307</v>
      </c>
      <c r="E12">
        <f t="shared" si="1"/>
        <v>0.32666117869561945</v>
      </c>
      <c r="F12">
        <f t="shared" si="1"/>
        <v>0.11674296379828861</v>
      </c>
      <c r="G12">
        <f t="shared" si="1"/>
        <v>0.23501076927849593</v>
      </c>
      <c r="H12">
        <f t="shared" si="1"/>
        <v>0.12080901627250305</v>
      </c>
      <c r="I12">
        <f t="shared" si="1"/>
        <v>0.315485012214199</v>
      </c>
      <c r="J12">
        <f t="shared" si="1"/>
        <v>0.11314874814028575</v>
      </c>
      <c r="K12">
        <f t="shared" si="1"/>
        <v>0.10326528265110482</v>
      </c>
      <c r="L12">
        <f t="shared" si="1"/>
        <v>0.11653230722172751</v>
      </c>
      <c r="M12">
        <f t="shared" si="1"/>
        <v>0.33674421371916552</v>
      </c>
      <c r="N12">
        <f t="shared" si="1"/>
        <v>0.26542311170442523</v>
      </c>
      <c r="O12">
        <f t="shared" si="1"/>
        <v>0.31293819151790897</v>
      </c>
      <c r="P12">
        <f t="shared" si="1"/>
        <v>0.13369122562651362</v>
      </c>
      <c r="Q12">
        <f t="shared" si="1"/>
        <v>9.8348467306941245E-2</v>
      </c>
      <c r="R12">
        <f t="shared" si="1"/>
        <v>0.18661389354486393</v>
      </c>
      <c r="S12">
        <f t="shared" si="1"/>
        <v>0.12084019705339341</v>
      </c>
      <c r="T12">
        <f t="shared" si="1"/>
        <v>0.22719987233002484</v>
      </c>
      <c r="U12">
        <f t="shared" si="1"/>
        <v>0.12539080993539856</v>
      </c>
      <c r="V12">
        <f t="shared" si="1"/>
        <v>8.2623775015573248E-2</v>
      </c>
    </row>
    <row r="13" spans="1:22">
      <c r="A13" t="s">
        <v>23</v>
      </c>
      <c r="B13">
        <f>SQRT((B11^2)+(B12^2))</f>
        <v>0.31090898848092791</v>
      </c>
      <c r="C13">
        <f t="shared" ref="C13:V13" si="2">SQRT((C11^2)+(C12^2))</f>
        <v>0.34597910486353095</v>
      </c>
      <c r="D13">
        <f t="shared" si="2"/>
        <v>0.30900298162340067</v>
      </c>
      <c r="E13">
        <f t="shared" si="2"/>
        <v>0.34027785268652583</v>
      </c>
      <c r="F13">
        <f t="shared" si="2"/>
        <v>0.32581629520615096</v>
      </c>
      <c r="G13">
        <f t="shared" si="2"/>
        <v>0.33621206459953334</v>
      </c>
      <c r="H13">
        <f t="shared" si="2"/>
        <v>0.23058667579755954</v>
      </c>
      <c r="I13">
        <f t="shared" si="2"/>
        <v>0.49364002643607113</v>
      </c>
      <c r="J13">
        <f t="shared" si="2"/>
        <v>0.24469142618929396</v>
      </c>
      <c r="K13">
        <f t="shared" si="2"/>
        <v>0.28143017001128839</v>
      </c>
      <c r="L13">
        <f t="shared" si="2"/>
        <v>0.33364727330998956</v>
      </c>
      <c r="M13">
        <f t="shared" si="2"/>
        <v>0.35937988302563895</v>
      </c>
      <c r="N13">
        <f t="shared" si="2"/>
        <v>0.3804402100894565</v>
      </c>
      <c r="O13">
        <f t="shared" si="2"/>
        <v>0.54273253750607664</v>
      </c>
      <c r="P13">
        <f t="shared" si="2"/>
        <v>0.206608162199828</v>
      </c>
      <c r="Q13">
        <f t="shared" si="2"/>
        <v>0.16863096292654473</v>
      </c>
      <c r="R13">
        <f t="shared" si="2"/>
        <v>0.27583329611651913</v>
      </c>
      <c r="S13">
        <f t="shared" si="2"/>
        <v>0.16408969413187496</v>
      </c>
      <c r="T13">
        <f t="shared" si="2"/>
        <v>0.23009729170764373</v>
      </c>
      <c r="U13">
        <f t="shared" si="2"/>
        <v>0.24413649028982182</v>
      </c>
      <c r="V13">
        <f t="shared" si="2"/>
        <v>0.18752926302817319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B3:H35"/>
  <sheetViews>
    <sheetView workbookViewId="0">
      <selection activeCell="L26" sqref="L26"/>
    </sheetView>
  </sheetViews>
  <sheetFormatPr defaultColWidth="11" defaultRowHeight="15.75"/>
  <sheetData>
    <row r="3" spans="2:8">
      <c r="B3" s="6" t="s">
        <v>26</v>
      </c>
      <c r="C3" s="1" t="s">
        <v>54</v>
      </c>
      <c r="D3" s="1"/>
      <c r="E3" s="1"/>
      <c r="F3" s="1"/>
      <c r="G3" s="1"/>
      <c r="H3" s="1"/>
    </row>
    <row r="4" spans="2:8">
      <c r="B4" s="1" t="s">
        <v>21</v>
      </c>
      <c r="C4" s="1" t="s">
        <v>20</v>
      </c>
      <c r="D4" s="1" t="s">
        <v>19</v>
      </c>
      <c r="E4" s="1" t="s">
        <v>10</v>
      </c>
      <c r="F4" s="1" t="s">
        <v>5</v>
      </c>
      <c r="G4" s="1" t="s">
        <v>4</v>
      </c>
      <c r="H4" s="1" t="s">
        <v>3</v>
      </c>
    </row>
    <row r="5" spans="2:8">
      <c r="B5" s="1">
        <v>4</v>
      </c>
      <c r="C5" s="1">
        <v>1.0043660495983235</v>
      </c>
      <c r="D5" s="1">
        <v>0.87254221605366633</v>
      </c>
      <c r="E5" s="1">
        <v>0.62861699703804963</v>
      </c>
      <c r="F5" s="1">
        <v>1.7058111380145278</v>
      </c>
      <c r="G5" s="1">
        <v>1.0052781161185547</v>
      </c>
      <c r="H5" s="1">
        <v>1.4181733889661567</v>
      </c>
    </row>
    <row r="6" spans="2:8">
      <c r="B6" s="1"/>
      <c r="C6" s="1">
        <v>1.0580694537453363</v>
      </c>
      <c r="D6" s="1">
        <v>0.9077538382144239</v>
      </c>
      <c r="E6" s="1">
        <v>0.83925162275677734</v>
      </c>
      <c r="F6" s="1">
        <v>0.58970764917901486</v>
      </c>
      <c r="G6" s="1">
        <v>0.79001416430594895</v>
      </c>
      <c r="H6" s="1">
        <v>0.60372960372960371</v>
      </c>
    </row>
    <row r="7" spans="2:8">
      <c r="B7" s="1"/>
      <c r="C7" s="1">
        <v>1.1303272236590576</v>
      </c>
      <c r="D7" s="1">
        <v>0.84296106118955916</v>
      </c>
      <c r="E7" s="1">
        <v>0.31541597463385174</v>
      </c>
      <c r="F7" s="1">
        <v>2.0707803992740472</v>
      </c>
      <c r="G7" s="1">
        <v>1.0192778457772338</v>
      </c>
      <c r="H7" s="1">
        <v>0.62017684887459801</v>
      </c>
    </row>
    <row r="8" spans="2:8">
      <c r="B8" s="1">
        <v>12</v>
      </c>
      <c r="C8" s="1">
        <v>0.91163115612993373</v>
      </c>
      <c r="D8" s="1">
        <v>2.7367568817950492</v>
      </c>
      <c r="E8" s="1">
        <v>1.2642971064023696</v>
      </c>
      <c r="F8" s="1">
        <v>3.6025020177562546</v>
      </c>
      <c r="G8" s="1">
        <v>2.6662606577344703</v>
      </c>
      <c r="H8" s="1">
        <v>3.0426518312471025</v>
      </c>
    </row>
    <row r="9" spans="2:8">
      <c r="B9" s="1"/>
      <c r="C9" s="1">
        <v>1.2119008896967378</v>
      </c>
      <c r="D9" s="1">
        <v>2.9118823377628691</v>
      </c>
      <c r="E9" s="1">
        <v>1.270714012982054</v>
      </c>
      <c r="F9" s="1">
        <v>1.8831597917501</v>
      </c>
      <c r="G9" s="1">
        <v>3.1494334277620397</v>
      </c>
      <c r="H9" s="1">
        <v>1.5414918414918415</v>
      </c>
    </row>
    <row r="10" spans="2:8">
      <c r="B10" s="1"/>
      <c r="C10" s="1">
        <v>1.6792983245249071</v>
      </c>
      <c r="D10" s="1">
        <v>1.427257167308515</v>
      </c>
      <c r="E10" s="1">
        <v>0.6856409482107807</v>
      </c>
      <c r="F10" s="1">
        <v>4.5559588626739256</v>
      </c>
      <c r="G10" s="1">
        <v>2.6690636474908205</v>
      </c>
      <c r="H10" s="1">
        <v>1.2485932475884245</v>
      </c>
    </row>
    <row r="12" spans="2:8">
      <c r="B12" t="s">
        <v>50</v>
      </c>
      <c r="C12">
        <f t="shared" ref="C12:H14" si="0">C8/C5</f>
        <v>0.90766823161189358</v>
      </c>
      <c r="D12">
        <f t="shared" si="0"/>
        <v>3.1365323435843053</v>
      </c>
      <c r="E12">
        <f t="shared" si="0"/>
        <v>2.01123595505618</v>
      </c>
      <c r="F12">
        <f t="shared" si="0"/>
        <v>2.1118996924532762</v>
      </c>
      <c r="G12">
        <f t="shared" si="0"/>
        <v>2.6522617124394183</v>
      </c>
      <c r="H12">
        <f t="shared" si="0"/>
        <v>2.1454723765936579</v>
      </c>
    </row>
    <row r="13" spans="2:8">
      <c r="C13">
        <f t="shared" si="0"/>
        <v>1.1453887884267631</v>
      </c>
      <c r="D13">
        <f t="shared" si="0"/>
        <v>3.2077885162023878</v>
      </c>
      <c r="E13">
        <f t="shared" si="0"/>
        <v>1.51410373066424</v>
      </c>
      <c r="F13">
        <f t="shared" si="0"/>
        <v>3.1933786078098465</v>
      </c>
      <c r="G13">
        <f t="shared" si="0"/>
        <v>3.98655311519498</v>
      </c>
      <c r="H13">
        <f t="shared" si="0"/>
        <v>2.5532818532818533</v>
      </c>
    </row>
    <row r="14" spans="2:8">
      <c r="C14">
        <f t="shared" si="0"/>
        <v>1.485674492638281</v>
      </c>
      <c r="D14">
        <f t="shared" si="0"/>
        <v>1.6931472081218275</v>
      </c>
      <c r="E14">
        <f t="shared" si="0"/>
        <v>2.1737673528003834</v>
      </c>
      <c r="F14">
        <f t="shared" si="0"/>
        <v>2.2001168565585738</v>
      </c>
      <c r="G14">
        <f t="shared" si="0"/>
        <v>2.6185830081056745</v>
      </c>
      <c r="H14">
        <f t="shared" si="0"/>
        <v>2.0132858068697348</v>
      </c>
    </row>
    <row r="16" spans="2:8">
      <c r="B16" t="s">
        <v>52</v>
      </c>
      <c r="C16">
        <f t="shared" ref="C16:H16" si="1">TTEST(C12:C14,$C$12:$C$14,2,2)</f>
        <v>1</v>
      </c>
      <c r="D16">
        <f t="shared" si="1"/>
        <v>4.5132079622280823E-2</v>
      </c>
      <c r="E16">
        <f t="shared" si="1"/>
        <v>5.0246640763845961E-2</v>
      </c>
      <c r="F16">
        <f t="shared" si="1"/>
        <v>2.6466065948367996E-2</v>
      </c>
      <c r="G16">
        <f t="shared" si="1"/>
        <v>1.6600216620471186E-2</v>
      </c>
      <c r="H16">
        <f t="shared" si="1"/>
        <v>1.058379675655814E-2</v>
      </c>
    </row>
    <row r="17" spans="2:8">
      <c r="B17" t="s">
        <v>51</v>
      </c>
      <c r="C17">
        <f t="shared" ref="C17:H17" si="2">TTEST(C12:C14,$D$12:$D$14,2,2)</f>
        <v>4.5132079622280823E-2</v>
      </c>
      <c r="D17">
        <f t="shared" si="2"/>
        <v>1</v>
      </c>
      <c r="E17">
        <f t="shared" si="2"/>
        <v>0.21663307628241196</v>
      </c>
      <c r="F17">
        <f t="shared" si="2"/>
        <v>0.78331837370023005</v>
      </c>
      <c r="G17">
        <f t="shared" si="2"/>
        <v>0.57564448199416551</v>
      </c>
      <c r="H17">
        <f t="shared" si="2"/>
        <v>0.44299094459145416</v>
      </c>
    </row>
    <row r="18" spans="2:8">
      <c r="B18" t="s">
        <v>53</v>
      </c>
      <c r="C18">
        <f t="shared" ref="C18:H18" si="3">TTEST(C12:C14,$E$12:$E$14,2,2)</f>
        <v>5.0246640763845961E-2</v>
      </c>
      <c r="D18">
        <f t="shared" si="3"/>
        <v>0.21663307628241196</v>
      </c>
      <c r="E18">
        <f t="shared" si="3"/>
        <v>1</v>
      </c>
      <c r="F18">
        <f t="shared" si="3"/>
        <v>0.20624748671854981</v>
      </c>
      <c r="G18">
        <f t="shared" si="3"/>
        <v>7.35900309974023E-2</v>
      </c>
      <c r="H18">
        <f t="shared" si="3"/>
        <v>0.25838837506791346</v>
      </c>
    </row>
    <row r="20" spans="2:8">
      <c r="B20" s="6" t="s">
        <v>26</v>
      </c>
      <c r="C20" s="1" t="s">
        <v>55</v>
      </c>
    </row>
    <row r="21" spans="2:8">
      <c r="B21" t="s">
        <v>21</v>
      </c>
      <c r="C21" s="1" t="s">
        <v>20</v>
      </c>
      <c r="D21" s="1" t="s">
        <v>19</v>
      </c>
      <c r="E21" s="1" t="s">
        <v>10</v>
      </c>
      <c r="F21" s="1" t="s">
        <v>5</v>
      </c>
      <c r="G21" s="1" t="s">
        <v>4</v>
      </c>
      <c r="H21" s="1" t="s">
        <v>3</v>
      </c>
    </row>
    <row r="22" spans="2:8">
      <c r="B22">
        <v>4</v>
      </c>
      <c r="C22" s="1">
        <v>7.9692630108278024</v>
      </c>
      <c r="D22" s="1">
        <v>7.4543141337034466</v>
      </c>
      <c r="E22" s="1">
        <v>7.9544315333789015</v>
      </c>
      <c r="F22" s="1">
        <v>14.055286521388215</v>
      </c>
      <c r="G22" s="1">
        <v>18.59074299634592</v>
      </c>
      <c r="H22" s="1">
        <v>12.488641631896151</v>
      </c>
    </row>
    <row r="23" spans="2:8">
      <c r="C23" s="1">
        <v>7.6029847890557747</v>
      </c>
      <c r="D23" s="1">
        <v>7.6423687266159197</v>
      </c>
      <c r="E23" s="1">
        <v>13.337915234822452</v>
      </c>
      <c r="F23" s="1">
        <v>7.4839807769323192</v>
      </c>
      <c r="G23" s="1">
        <v>10.322946175637394</v>
      </c>
      <c r="H23" s="1">
        <v>7.5384615384615392</v>
      </c>
    </row>
    <row r="24" spans="2:8">
      <c r="C24" s="1">
        <v>8.5536939165635886</v>
      </c>
      <c r="D24" s="1">
        <v>7.1159606332905421</v>
      </c>
      <c r="E24" s="1">
        <v>4.5477880114751619</v>
      </c>
      <c r="F24" s="1">
        <v>17.875378100423472</v>
      </c>
      <c r="G24" s="1">
        <v>9.30905752753978</v>
      </c>
      <c r="H24" s="1">
        <v>5.3211414790996789</v>
      </c>
    </row>
    <row r="25" spans="2:8">
      <c r="B25">
        <v>12</v>
      </c>
      <c r="C25" s="1">
        <v>6.8066713237862384</v>
      </c>
      <c r="D25" s="1">
        <v>7.9907471663196841</v>
      </c>
      <c r="E25" s="1">
        <v>6.9093187514240144</v>
      </c>
      <c r="F25" s="1">
        <v>13.516142050040354</v>
      </c>
      <c r="G25" s="1">
        <v>13.094194072269589</v>
      </c>
      <c r="H25" s="1">
        <v>12.965229485396383</v>
      </c>
    </row>
    <row r="26" spans="2:8">
      <c r="C26" s="1">
        <v>7.2997225676839195</v>
      </c>
      <c r="D26" s="1">
        <v>10</v>
      </c>
      <c r="E26" s="1">
        <v>10.33791523482245</v>
      </c>
      <c r="F26" s="1">
        <v>6.5638766519823797</v>
      </c>
      <c r="G26" s="1">
        <v>11.308073654390936</v>
      </c>
      <c r="H26" s="1">
        <v>7.3163170163170159</v>
      </c>
    </row>
    <row r="27" spans="2:8">
      <c r="C27" s="1">
        <v>9.7649836950410425</v>
      </c>
      <c r="D27" s="1">
        <v>7.2524604193410358</v>
      </c>
      <c r="E27" s="1">
        <v>4.2988071870753437</v>
      </c>
      <c r="F27" s="1">
        <v>19.070780399274046</v>
      </c>
      <c r="G27" s="1">
        <v>9.215422276621787</v>
      </c>
      <c r="H27" s="1">
        <v>6.618368167202572</v>
      </c>
    </row>
    <row r="29" spans="2:8">
      <c r="B29" t="s">
        <v>50</v>
      </c>
      <c r="C29">
        <f t="shared" ref="C29:H31" si="4">C25/C22</f>
        <v>0.85411553295932685</v>
      </c>
      <c r="D29">
        <f t="shared" si="4"/>
        <v>1.0719627618308765</v>
      </c>
      <c r="E29">
        <f t="shared" si="4"/>
        <v>0.86861251145737861</v>
      </c>
      <c r="F29">
        <f t="shared" si="4"/>
        <v>0.96164116110138109</v>
      </c>
      <c r="G29">
        <f t="shared" si="4"/>
        <v>0.70433947017842713</v>
      </c>
      <c r="H29">
        <f t="shared" si="4"/>
        <v>1.0381617046551341</v>
      </c>
    </row>
    <row r="30" spans="2:8">
      <c r="C30">
        <f t="shared" si="4"/>
        <v>0.96011274127387569</v>
      </c>
      <c r="D30">
        <f t="shared" si="4"/>
        <v>1.3084948342224325</v>
      </c>
      <c r="E30">
        <f t="shared" si="4"/>
        <v>0.77507729302645123</v>
      </c>
      <c r="F30">
        <f t="shared" si="4"/>
        <v>0.87705685618729101</v>
      </c>
      <c r="G30">
        <f t="shared" si="4"/>
        <v>1.0954308452250274</v>
      </c>
      <c r="H30">
        <f t="shared" si="4"/>
        <v>0.9705318491032775</v>
      </c>
    </row>
    <row r="31" spans="2:8">
      <c r="C31">
        <f t="shared" si="4"/>
        <v>1.1416101382973129</v>
      </c>
      <c r="D31">
        <f t="shared" si="4"/>
        <v>1.0191822008418523</v>
      </c>
      <c r="E31">
        <f t="shared" si="4"/>
        <v>0.94525232403718473</v>
      </c>
      <c r="F31">
        <f t="shared" si="4"/>
        <v>1.0668742385271421</v>
      </c>
      <c r="G31">
        <f t="shared" si="4"/>
        <v>0.98994148971139306</v>
      </c>
      <c r="H31">
        <f t="shared" si="4"/>
        <v>1.2437872951129239</v>
      </c>
    </row>
    <row r="33" spans="2:8">
      <c r="B33" t="s">
        <v>52</v>
      </c>
      <c r="C33">
        <f t="shared" ref="C33:H33" si="5">TTEST(C29:C31,$C$29:$C$31,2,2)</f>
        <v>1</v>
      </c>
      <c r="D33">
        <f t="shared" si="5"/>
        <v>0.2930578406078943</v>
      </c>
      <c r="E33">
        <f t="shared" si="5"/>
        <v>0.27717195776092596</v>
      </c>
      <c r="F33">
        <f t="shared" si="5"/>
        <v>0.87543610890022805</v>
      </c>
      <c r="G33">
        <f t="shared" si="5"/>
        <v>0.71986777771917965</v>
      </c>
      <c r="H33">
        <f t="shared" si="5"/>
        <v>0.44728158809433927</v>
      </c>
    </row>
    <row r="34" spans="2:8">
      <c r="B34" t="s">
        <v>51</v>
      </c>
      <c r="C34">
        <f t="shared" ref="C34:H34" si="6">TTEST(C29:C31,$D$29:$D$31,2,2)</f>
        <v>0.2930578406078943</v>
      </c>
      <c r="D34">
        <f t="shared" si="6"/>
        <v>1</v>
      </c>
      <c r="E34">
        <f t="shared" si="6"/>
        <v>5.6492725788156499E-2</v>
      </c>
      <c r="F34">
        <f t="shared" si="6"/>
        <v>0.19027476997881043</v>
      </c>
      <c r="G34">
        <f t="shared" si="6"/>
        <v>0.23839565868723064</v>
      </c>
      <c r="H34">
        <f t="shared" si="6"/>
        <v>0.70615211802450539</v>
      </c>
    </row>
    <row r="35" spans="2:8">
      <c r="B35" t="s">
        <v>53</v>
      </c>
      <c r="C35">
        <f t="shared" ref="C35:H35" si="7">TTEST(C29:C31,$E$29:$E$31,2,2)</f>
        <v>0.27717195776092596</v>
      </c>
      <c r="D35">
        <f t="shared" si="7"/>
        <v>5.6492725788156499E-2</v>
      </c>
      <c r="E35">
        <f t="shared" si="7"/>
        <v>1</v>
      </c>
      <c r="F35">
        <f t="shared" si="7"/>
        <v>0.22552931795881634</v>
      </c>
      <c r="G35">
        <f t="shared" si="7"/>
        <v>0.62546682499429651</v>
      </c>
      <c r="H35">
        <f t="shared" si="7"/>
        <v>8.2086214367231056E-2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72"/>
  <sheetViews>
    <sheetView workbookViewId="0">
      <selection activeCell="S46" sqref="S46:V50"/>
    </sheetView>
  </sheetViews>
  <sheetFormatPr defaultColWidth="10.875" defaultRowHeight="15"/>
  <cols>
    <col min="1" max="7" width="10.875" style="1"/>
    <col min="8" max="8" width="11.875" style="1" bestFit="1" customWidth="1"/>
    <col min="9" max="11" width="10.875" style="1"/>
    <col min="12" max="12" width="12.875" style="1" bestFit="1" customWidth="1"/>
    <col min="13" max="13" width="11.375" style="1" bestFit="1" customWidth="1"/>
    <col min="14" max="14" width="12.375" style="1" bestFit="1" customWidth="1"/>
    <col min="15" max="15" width="10.875" style="1"/>
    <col min="16" max="16" width="15.125" style="1" bestFit="1" customWidth="1"/>
    <col min="17" max="17" width="13.875" style="1" bestFit="1" customWidth="1"/>
    <col min="18" max="18" width="14.875" style="1" bestFit="1" customWidth="1"/>
    <col min="19" max="19" width="10.875" style="1"/>
    <col min="20" max="20" width="13.875" style="1" bestFit="1" customWidth="1"/>
    <col min="21" max="21" width="12.375" style="1" bestFit="1" customWidth="1"/>
    <col min="22" max="22" width="13.375" style="1" bestFit="1" customWidth="1"/>
    <col min="23" max="16384" width="10.875" style="1"/>
  </cols>
  <sheetData>
    <row r="1" spans="1:22">
      <c r="A1" s="1" t="s">
        <v>21</v>
      </c>
      <c r="B1" s="1" t="s">
        <v>20</v>
      </c>
      <c r="C1" s="1" t="s">
        <v>19</v>
      </c>
      <c r="D1" s="1" t="s">
        <v>16</v>
      </c>
      <c r="E1" s="1" t="s">
        <v>15</v>
      </c>
      <c r="F1" s="1" t="s">
        <v>14</v>
      </c>
      <c r="G1" s="1" t="s">
        <v>18</v>
      </c>
      <c r="H1" s="1" t="s">
        <v>13</v>
      </c>
      <c r="I1" s="1" t="s">
        <v>12</v>
      </c>
      <c r="J1" s="1" t="s">
        <v>11</v>
      </c>
      <c r="K1" s="1" t="s">
        <v>17</v>
      </c>
      <c r="L1" s="1" t="s">
        <v>8</v>
      </c>
      <c r="M1" s="1" t="s">
        <v>7</v>
      </c>
      <c r="N1" s="1" t="s">
        <v>6</v>
      </c>
      <c r="O1" s="1" t="s">
        <v>10</v>
      </c>
      <c r="P1" s="1" t="s">
        <v>5</v>
      </c>
      <c r="Q1" s="1" t="s">
        <v>4</v>
      </c>
      <c r="R1" s="1" t="s">
        <v>3</v>
      </c>
      <c r="S1" s="1" t="s">
        <v>9</v>
      </c>
      <c r="T1" s="1" t="s">
        <v>2</v>
      </c>
      <c r="U1" s="1" t="s">
        <v>1</v>
      </c>
      <c r="V1" s="1" t="s">
        <v>0</v>
      </c>
    </row>
    <row r="2" spans="1:22">
      <c r="A2" s="1">
        <v>4</v>
      </c>
      <c r="B2" s="1">
        <v>5.7510000000000003</v>
      </c>
      <c r="C2" s="1">
        <v>3.7719999999999998</v>
      </c>
      <c r="D2" s="1">
        <v>6.4669999999999996</v>
      </c>
      <c r="E2" s="1">
        <v>8.2469999999999999</v>
      </c>
      <c r="F2" s="1">
        <v>4.21</v>
      </c>
      <c r="G2" s="1">
        <v>4.952</v>
      </c>
      <c r="I2" s="1">
        <v>4.9660000000000002</v>
      </c>
      <c r="J2" s="1">
        <v>4.407</v>
      </c>
      <c r="K2" s="1">
        <v>5.8840000000000003</v>
      </c>
      <c r="M2" s="1">
        <v>2.6339999999999999</v>
      </c>
      <c r="O2" s="1">
        <v>2.7589999999999999</v>
      </c>
      <c r="P2" s="1">
        <v>4.2270000000000003</v>
      </c>
      <c r="Q2" s="1">
        <v>2.476</v>
      </c>
      <c r="R2" s="1">
        <v>3.0590000000000002</v>
      </c>
      <c r="S2" s="1">
        <v>2.4369999999999998</v>
      </c>
      <c r="T2" s="1">
        <v>2.585</v>
      </c>
      <c r="U2" s="1">
        <v>4.2039999999999997</v>
      </c>
      <c r="V2" s="1">
        <v>3.7730000000000001</v>
      </c>
    </row>
    <row r="3" spans="1:22">
      <c r="B3" s="1">
        <v>5.53</v>
      </c>
      <c r="C3" s="1">
        <v>3.5179999999999998</v>
      </c>
      <c r="D3" s="1">
        <v>6.7729999999999997</v>
      </c>
      <c r="E3" s="1">
        <v>6.9269999999999996</v>
      </c>
      <c r="F3" s="1">
        <v>5.2839999999999998</v>
      </c>
      <c r="G3" s="1">
        <v>5.7850000000000001</v>
      </c>
      <c r="H3" s="1">
        <v>5.4189999999999996</v>
      </c>
      <c r="I3" s="1">
        <v>3.6709999999999998</v>
      </c>
      <c r="J3" s="1">
        <v>4.8479999999999999</v>
      </c>
      <c r="K3" s="1">
        <v>4.7560000000000002</v>
      </c>
      <c r="L3" s="1">
        <v>3.3260000000000001</v>
      </c>
      <c r="M3" s="1">
        <v>3.9620000000000002</v>
      </c>
      <c r="N3" s="1">
        <v>4.0430000000000001</v>
      </c>
      <c r="O3" s="1">
        <v>2.198</v>
      </c>
      <c r="P3" s="1">
        <v>2.9449999999999998</v>
      </c>
      <c r="Q3" s="1">
        <v>2.2309999999999999</v>
      </c>
      <c r="R3" s="1">
        <v>2.59</v>
      </c>
      <c r="S3" s="1">
        <v>3.5390000000000001</v>
      </c>
      <c r="T3" s="1">
        <v>2.66</v>
      </c>
      <c r="U3" s="1">
        <v>3.29</v>
      </c>
      <c r="V3" s="1">
        <v>2.8359999999999999</v>
      </c>
    </row>
    <row r="4" spans="1:22">
      <c r="B4" s="1">
        <v>5.0259999999999998</v>
      </c>
      <c r="C4" s="1">
        <v>3.94</v>
      </c>
      <c r="D4" s="1">
        <v>6.7169999999999996</v>
      </c>
      <c r="E4" s="1">
        <v>5.9009999999999998</v>
      </c>
      <c r="F4" s="1">
        <v>6.3289999999999997</v>
      </c>
      <c r="G4" s="1">
        <v>5.8680000000000003</v>
      </c>
      <c r="H4" s="1">
        <v>5.8780000000000001</v>
      </c>
      <c r="I4" s="1">
        <v>4.6609999999999996</v>
      </c>
      <c r="J4" s="1">
        <v>3.7770000000000001</v>
      </c>
      <c r="K4" s="1">
        <v>3.0209999999999999</v>
      </c>
      <c r="L4" s="1">
        <v>2.5310000000000001</v>
      </c>
      <c r="M4" s="1">
        <v>3.694</v>
      </c>
      <c r="N4" s="1">
        <v>2.2909999999999999</v>
      </c>
      <c r="O4" s="1">
        <v>2.089</v>
      </c>
      <c r="P4" s="1">
        <v>3.423</v>
      </c>
      <c r="Q4" s="1">
        <v>3.331</v>
      </c>
      <c r="R4" s="1">
        <v>3.0859999999999999</v>
      </c>
      <c r="S4" s="1">
        <v>2.8610000000000002</v>
      </c>
      <c r="T4" s="1">
        <v>2.2810000000000001</v>
      </c>
      <c r="U4" s="1">
        <v>3.6549999999999998</v>
      </c>
      <c r="V4" s="1">
        <v>3.2909999999999999</v>
      </c>
    </row>
    <row r="5" spans="1:22">
      <c r="A5" s="1">
        <v>6</v>
      </c>
      <c r="B5" s="1">
        <v>9.5850000000000009</v>
      </c>
      <c r="C5" s="1">
        <v>10.797000000000001</v>
      </c>
      <c r="D5" s="1">
        <v>12.094999999999999</v>
      </c>
      <c r="E5" s="1">
        <v>10.01</v>
      </c>
      <c r="F5" s="1">
        <v>9.1389999999999993</v>
      </c>
      <c r="G5" s="1">
        <v>10.542</v>
      </c>
      <c r="I5" s="1">
        <v>7.8975</v>
      </c>
      <c r="J5" s="1">
        <v>7.6494999999999997</v>
      </c>
      <c r="K5" s="1">
        <v>6.7130000000000001</v>
      </c>
      <c r="M5" s="1">
        <v>5.4210000000000003</v>
      </c>
      <c r="O5" s="1">
        <v>2.9209999999999998</v>
      </c>
      <c r="P5" s="1">
        <v>4.149</v>
      </c>
      <c r="Q5" s="1">
        <v>6.2619999999999996</v>
      </c>
      <c r="R5" s="1">
        <v>3.5680000000000001</v>
      </c>
      <c r="S5" s="1">
        <v>4.0049999999999999</v>
      </c>
      <c r="T5" s="1">
        <v>6.5679999999999996</v>
      </c>
      <c r="U5" s="1">
        <v>4.9690000000000003</v>
      </c>
      <c r="V5" s="1">
        <v>7.2665000000000006</v>
      </c>
    </row>
    <row r="6" spans="1:22">
      <c r="B6" s="1">
        <v>8.1189999999999998</v>
      </c>
      <c r="C6" s="1">
        <v>10.009</v>
      </c>
      <c r="D6" s="1">
        <v>12.615</v>
      </c>
      <c r="E6" s="1">
        <v>10.042999999999999</v>
      </c>
      <c r="F6" s="1">
        <v>9.0890000000000004</v>
      </c>
      <c r="G6" s="1">
        <v>10.522</v>
      </c>
      <c r="H6" s="1">
        <v>7.1180000000000003</v>
      </c>
      <c r="I6" s="1">
        <v>7.7119999999999997</v>
      </c>
      <c r="J6" s="1">
        <v>6.4619999999999997</v>
      </c>
      <c r="K6" s="1">
        <v>8.1479999999999997</v>
      </c>
      <c r="L6" s="1">
        <v>9.8889999999999993</v>
      </c>
      <c r="M6" s="1">
        <v>4.6920000000000002</v>
      </c>
      <c r="N6" s="1">
        <v>9.82</v>
      </c>
      <c r="O6" s="1">
        <v>2.2320000000000002</v>
      </c>
      <c r="P6" s="1">
        <v>4.2539999999999996</v>
      </c>
      <c r="Q6" s="1">
        <v>5.32</v>
      </c>
      <c r="R6" s="1">
        <v>3.512</v>
      </c>
      <c r="S6" s="1">
        <v>5.8630000000000004</v>
      </c>
      <c r="T6" s="1">
        <v>5.9290000000000003</v>
      </c>
      <c r="U6" s="1">
        <v>3.7349999999999999</v>
      </c>
      <c r="V6" s="1">
        <v>5.0179999999999998</v>
      </c>
    </row>
    <row r="7" spans="1:22">
      <c r="B7" s="1">
        <v>7.5750000000000002</v>
      </c>
      <c r="C7" s="1">
        <v>9.3170000000000002</v>
      </c>
      <c r="D7" s="1">
        <v>10.022</v>
      </c>
      <c r="E7" s="1">
        <v>9.6630000000000003</v>
      </c>
      <c r="F7" s="1">
        <v>9.3710000000000004</v>
      </c>
      <c r="G7" s="1">
        <v>10.827999999999999</v>
      </c>
      <c r="H7" s="1">
        <v>8.5760000000000005</v>
      </c>
      <c r="I7" s="1">
        <v>8.0830000000000002</v>
      </c>
      <c r="J7" s="1">
        <v>8.8369999999999997</v>
      </c>
      <c r="K7" s="1">
        <v>6.5090000000000003</v>
      </c>
      <c r="L7" s="1">
        <v>6.1680000000000001</v>
      </c>
      <c r="M7" s="1">
        <v>6.7930000000000001</v>
      </c>
      <c r="N7" s="1">
        <v>5.577</v>
      </c>
      <c r="O7" s="1">
        <v>2.6669999999999998</v>
      </c>
      <c r="P7" s="1">
        <v>4.1100000000000003</v>
      </c>
      <c r="Q7" s="1">
        <v>5.8529999999999998</v>
      </c>
      <c r="R7" s="1">
        <v>3.8479999999999999</v>
      </c>
      <c r="S7" s="1">
        <v>3.2829999999999999</v>
      </c>
      <c r="T7" s="1">
        <v>4.0890000000000004</v>
      </c>
      <c r="U7" s="1">
        <v>4.3029999999999999</v>
      </c>
      <c r="V7" s="1">
        <v>5.7779999999999996</v>
      </c>
    </row>
    <row r="8" spans="1:22">
      <c r="A8" s="1">
        <v>8</v>
      </c>
      <c r="B8" s="1">
        <v>6.9829999999999997</v>
      </c>
      <c r="C8" s="1">
        <v>9.9705000000000013</v>
      </c>
      <c r="D8" s="1">
        <v>10.855</v>
      </c>
      <c r="E8" s="1">
        <v>10.663</v>
      </c>
      <c r="F8" s="1">
        <v>9.9879999999999995</v>
      </c>
      <c r="G8" s="1">
        <v>9.468</v>
      </c>
      <c r="I8" s="1">
        <v>6.7104999999999997</v>
      </c>
      <c r="J8" s="1">
        <v>11.526</v>
      </c>
      <c r="K8" s="1">
        <v>9.0129999999999999</v>
      </c>
      <c r="M8" s="1">
        <v>6.0175000000000001</v>
      </c>
      <c r="O8" s="1">
        <v>3.5209999999999999</v>
      </c>
      <c r="P8" s="1">
        <v>6.0659999999999998</v>
      </c>
      <c r="Q8" s="1">
        <v>6.64</v>
      </c>
      <c r="R8" s="1">
        <v>5.2605000000000004</v>
      </c>
      <c r="S8" s="1">
        <v>4.4720000000000004</v>
      </c>
      <c r="T8" s="1">
        <v>8.1050000000000004</v>
      </c>
      <c r="U8" s="1">
        <v>5.5670000000000002</v>
      </c>
      <c r="V8" s="1">
        <v>7.9630000000000001</v>
      </c>
    </row>
    <row r="9" spans="1:22">
      <c r="B9" s="1">
        <v>7.7350000000000003</v>
      </c>
      <c r="C9" s="1">
        <v>8.7010000000000005</v>
      </c>
      <c r="D9" s="1">
        <v>10.33</v>
      </c>
      <c r="E9" s="1">
        <v>9.5030000000000001</v>
      </c>
      <c r="F9" s="1">
        <v>9.0289999999999999</v>
      </c>
      <c r="G9" s="1">
        <v>8.3710000000000004</v>
      </c>
      <c r="H9" s="1">
        <v>9.0869999999999997</v>
      </c>
      <c r="I9" s="1">
        <v>9.3529999999999998</v>
      </c>
      <c r="J9" s="1">
        <v>11.413</v>
      </c>
      <c r="K9" s="1">
        <v>9.093</v>
      </c>
      <c r="L9" s="1">
        <v>7.601</v>
      </c>
      <c r="M9" s="1">
        <v>6.6509999999999998</v>
      </c>
      <c r="N9" s="1">
        <v>7.585</v>
      </c>
      <c r="O9" s="1">
        <v>3.0505</v>
      </c>
      <c r="P9" s="1">
        <v>6.9909999999999997</v>
      </c>
      <c r="Q9" s="1">
        <v>4.4950000000000001</v>
      </c>
      <c r="R9" s="1">
        <v>3.6869999999999998</v>
      </c>
      <c r="S9" s="1">
        <v>4.4219999999999997</v>
      </c>
      <c r="T9" s="1">
        <v>5.125</v>
      </c>
      <c r="U9" s="1">
        <v>5.5359999999999996</v>
      </c>
      <c r="V9" s="1">
        <v>7.8959999999999999</v>
      </c>
    </row>
    <row r="10" spans="1:22">
      <c r="B10" s="1">
        <v>8.0489999999999995</v>
      </c>
      <c r="C10" s="1">
        <v>8.285499999999999</v>
      </c>
      <c r="D10" s="1">
        <v>10.786</v>
      </c>
      <c r="E10" s="1">
        <v>9.9420000000000002</v>
      </c>
      <c r="F10" s="1">
        <v>8.7769999999999992</v>
      </c>
      <c r="G10" s="1">
        <v>12.093999999999999</v>
      </c>
      <c r="H10" s="1">
        <v>10.336</v>
      </c>
      <c r="I10" s="1">
        <v>9.7479999999999993</v>
      </c>
      <c r="J10" s="1">
        <v>13.628</v>
      </c>
      <c r="K10" s="1">
        <v>8.0150000000000006</v>
      </c>
      <c r="L10" s="1">
        <v>6.5895000000000001</v>
      </c>
      <c r="M10" s="1">
        <v>6.0910000000000002</v>
      </c>
      <c r="N10" s="1">
        <v>4.96</v>
      </c>
      <c r="O10" s="1">
        <v>3.3645</v>
      </c>
      <c r="P10" s="1">
        <v>6.3550000000000004</v>
      </c>
      <c r="Q10" s="1">
        <v>5.5490000000000004</v>
      </c>
      <c r="R10" s="1">
        <v>5.6429999999999998</v>
      </c>
      <c r="S10" s="1">
        <v>3.327</v>
      </c>
      <c r="T10" s="1">
        <v>3.9460000000000002</v>
      </c>
      <c r="U10" s="1">
        <v>4.6399999999999997</v>
      </c>
      <c r="V10" s="1">
        <v>6.9530000000000003</v>
      </c>
    </row>
    <row r="11" spans="1:22">
      <c r="A11" s="1">
        <v>12</v>
      </c>
      <c r="B11" s="1">
        <v>5.2200000000000006</v>
      </c>
      <c r="C11" s="1">
        <v>11.831</v>
      </c>
      <c r="D11" s="1">
        <v>12.093</v>
      </c>
      <c r="E11" s="1">
        <v>11.132999999999999</v>
      </c>
      <c r="F11" s="1">
        <v>10.478</v>
      </c>
      <c r="G11" s="1">
        <v>13.545</v>
      </c>
      <c r="I11" s="1">
        <v>8.9339999999999993</v>
      </c>
      <c r="J11" s="1">
        <v>10.093999999999999</v>
      </c>
      <c r="K11" s="1">
        <v>9.8290000000000006</v>
      </c>
      <c r="M11" s="1">
        <v>5.7355</v>
      </c>
      <c r="O11" s="1">
        <v>5.5490000000000004</v>
      </c>
      <c r="P11" s="1">
        <v>8.9269999999999996</v>
      </c>
      <c r="Q11" s="1">
        <v>6.5670000000000002</v>
      </c>
      <c r="R11" s="1">
        <v>6.5629999999999997</v>
      </c>
      <c r="S11" s="1">
        <v>5.71</v>
      </c>
      <c r="T11" s="1">
        <v>6.01</v>
      </c>
      <c r="U11" s="1">
        <v>7.7469999999999999</v>
      </c>
      <c r="V11" s="1">
        <v>6.5649999999999995</v>
      </c>
    </row>
    <row r="12" spans="1:22">
      <c r="B12" s="1">
        <v>6.3339999999999996</v>
      </c>
      <c r="C12" s="1">
        <v>11.285</v>
      </c>
      <c r="D12" s="1">
        <v>16.114000000000001</v>
      </c>
      <c r="E12" s="1">
        <v>10.327</v>
      </c>
      <c r="F12" s="1">
        <v>11.817500000000001</v>
      </c>
      <c r="G12" s="1">
        <v>12.252000000000001</v>
      </c>
      <c r="H12" s="1">
        <v>11.397</v>
      </c>
      <c r="I12" s="1">
        <v>7.8659999999999997</v>
      </c>
      <c r="J12" s="1">
        <v>14.327999999999999</v>
      </c>
      <c r="K12" s="1">
        <v>9.0839999999999996</v>
      </c>
      <c r="L12" s="1">
        <v>12.336</v>
      </c>
      <c r="M12" s="1">
        <v>6.468</v>
      </c>
      <c r="N12" s="1">
        <v>10.929</v>
      </c>
      <c r="O12" s="1">
        <v>3.3279999999999998</v>
      </c>
      <c r="P12" s="1">
        <v>9.4044999999999987</v>
      </c>
      <c r="Q12" s="1">
        <v>8.8940000000000001</v>
      </c>
      <c r="R12" s="1">
        <v>6.6130000000000004</v>
      </c>
      <c r="S12" s="1">
        <v>6.8520000000000003</v>
      </c>
      <c r="T12" s="1">
        <v>7.4829999999999997</v>
      </c>
      <c r="U12" s="1">
        <v>9.1492499999999986</v>
      </c>
      <c r="V12" s="1">
        <v>7.7535000000000007</v>
      </c>
    </row>
    <row r="13" spans="1:22">
      <c r="B13" s="1">
        <v>7.4669999999999996</v>
      </c>
      <c r="C13" s="1">
        <v>6.6710000000000003</v>
      </c>
      <c r="D13" s="1">
        <v>14.098000000000001</v>
      </c>
      <c r="E13" s="1">
        <v>11.442</v>
      </c>
      <c r="F13" s="1">
        <v>11.054500000000001</v>
      </c>
      <c r="G13" s="1">
        <v>13.141999999999999</v>
      </c>
      <c r="H13" s="1">
        <v>11.746</v>
      </c>
      <c r="I13" s="1">
        <v>8.1449999999999996</v>
      </c>
      <c r="J13" s="1">
        <v>13.53</v>
      </c>
      <c r="K13" s="1">
        <v>7.2119999999999997</v>
      </c>
      <c r="L13" s="1">
        <v>6.7750000000000004</v>
      </c>
      <c r="M13" s="1">
        <v>6.65</v>
      </c>
      <c r="N13" s="1">
        <v>7.9729999999999999</v>
      </c>
      <c r="O13" s="1">
        <v>4.5410000000000004</v>
      </c>
      <c r="P13" s="1">
        <v>7.5309999999999997</v>
      </c>
      <c r="Q13" s="1">
        <v>8.7225000000000001</v>
      </c>
      <c r="R13" s="1">
        <v>6.2130000000000001</v>
      </c>
      <c r="S13" s="1">
        <v>5.3090000000000002</v>
      </c>
      <c r="T13" s="1">
        <v>7.915</v>
      </c>
      <c r="U13" s="1">
        <v>8.1267499999999995</v>
      </c>
      <c r="V13" s="1">
        <v>7.4677500000000006</v>
      </c>
    </row>
    <row r="15" spans="1:22">
      <c r="A15" s="2" t="s">
        <v>21</v>
      </c>
      <c r="B15" s="2" t="s">
        <v>20</v>
      </c>
      <c r="C15" s="2" t="s">
        <v>19</v>
      </c>
      <c r="D15" s="2" t="s">
        <v>16</v>
      </c>
      <c r="E15" s="2" t="s">
        <v>15</v>
      </c>
      <c r="F15" s="2" t="s">
        <v>14</v>
      </c>
      <c r="G15" s="2" t="s">
        <v>18</v>
      </c>
      <c r="H15" s="2" t="s">
        <v>13</v>
      </c>
      <c r="I15" s="2" t="s">
        <v>12</v>
      </c>
      <c r="J15" s="2" t="s">
        <v>11</v>
      </c>
      <c r="K15" s="2" t="s">
        <v>17</v>
      </c>
      <c r="L15" s="2" t="s">
        <v>8</v>
      </c>
      <c r="M15" s="2" t="s">
        <v>7</v>
      </c>
      <c r="N15" s="2" t="s">
        <v>6</v>
      </c>
      <c r="O15" s="2" t="s">
        <v>10</v>
      </c>
      <c r="P15" s="2" t="s">
        <v>5</v>
      </c>
      <c r="Q15" s="2" t="s">
        <v>4</v>
      </c>
      <c r="R15" s="2" t="s">
        <v>3</v>
      </c>
      <c r="S15" s="2" t="s">
        <v>9</v>
      </c>
      <c r="T15" s="2" t="s">
        <v>2</v>
      </c>
      <c r="U15" s="2" t="s">
        <v>1</v>
      </c>
      <c r="V15" s="2" t="s">
        <v>0</v>
      </c>
    </row>
    <row r="16" spans="1:22">
      <c r="A16" s="1">
        <v>4</v>
      </c>
      <c r="B16" s="3">
        <f>AVERAGE(B2:B4)</f>
        <v>5.4356666666666671</v>
      </c>
      <c r="C16" s="3">
        <f t="shared" ref="C16:V16" si="0">AVERAGE(C2:C4)</f>
        <v>3.7433333333333327</v>
      </c>
      <c r="D16" s="3">
        <f t="shared" si="0"/>
        <v>6.6523333333333321</v>
      </c>
      <c r="E16" s="3">
        <f t="shared" si="0"/>
        <v>7.0249999999999995</v>
      </c>
      <c r="F16" s="3">
        <f t="shared" si="0"/>
        <v>5.2743333333333338</v>
      </c>
      <c r="G16" s="3">
        <f t="shared" si="0"/>
        <v>5.5350000000000001</v>
      </c>
      <c r="H16" s="3">
        <f t="shared" si="0"/>
        <v>5.6485000000000003</v>
      </c>
      <c r="I16" s="3">
        <f t="shared" si="0"/>
        <v>4.432666666666667</v>
      </c>
      <c r="J16" s="3">
        <f t="shared" si="0"/>
        <v>4.3440000000000003</v>
      </c>
      <c r="K16" s="3">
        <f t="shared" si="0"/>
        <v>4.5536666666666674</v>
      </c>
      <c r="L16" s="3">
        <f t="shared" si="0"/>
        <v>2.9285000000000001</v>
      </c>
      <c r="M16" s="3">
        <f t="shared" si="0"/>
        <v>3.4299999999999997</v>
      </c>
      <c r="N16" s="3">
        <f t="shared" si="0"/>
        <v>3.1669999999999998</v>
      </c>
      <c r="O16" s="3">
        <f t="shared" si="0"/>
        <v>2.3486666666666665</v>
      </c>
      <c r="P16" s="3">
        <f t="shared" si="0"/>
        <v>3.5316666666666667</v>
      </c>
      <c r="Q16" s="3">
        <f t="shared" si="0"/>
        <v>2.6793333333333336</v>
      </c>
      <c r="R16" s="3">
        <f t="shared" si="0"/>
        <v>2.9116666666666666</v>
      </c>
      <c r="S16" s="3">
        <f t="shared" si="0"/>
        <v>2.9456666666666664</v>
      </c>
      <c r="T16" s="3">
        <f t="shared" si="0"/>
        <v>2.5086666666666666</v>
      </c>
      <c r="U16" s="3">
        <f t="shared" si="0"/>
        <v>3.716333333333333</v>
      </c>
      <c r="V16" s="3">
        <f t="shared" si="0"/>
        <v>3.3000000000000003</v>
      </c>
    </row>
    <row r="17" spans="1:22">
      <c r="A17" s="1">
        <v>6</v>
      </c>
      <c r="B17" s="3">
        <f>AVERAGE(B5:B7)</f>
        <v>8.4263333333333339</v>
      </c>
      <c r="C17" s="3">
        <f t="shared" ref="C17:V17" si="1">AVERAGE(C5:C7)</f>
        <v>10.041</v>
      </c>
      <c r="D17" s="3">
        <f t="shared" si="1"/>
        <v>11.577333333333334</v>
      </c>
      <c r="E17" s="3">
        <f t="shared" si="1"/>
        <v>9.9053333333333331</v>
      </c>
      <c r="F17" s="3">
        <f t="shared" si="1"/>
        <v>9.1996666666666673</v>
      </c>
      <c r="G17" s="3">
        <f t="shared" si="1"/>
        <v>10.630666666666666</v>
      </c>
      <c r="H17" s="3">
        <f t="shared" si="1"/>
        <v>7.8470000000000004</v>
      </c>
      <c r="I17" s="3">
        <f t="shared" si="1"/>
        <v>7.8975000000000009</v>
      </c>
      <c r="J17" s="3">
        <f t="shared" si="1"/>
        <v>7.6494999999999997</v>
      </c>
      <c r="K17" s="3">
        <f t="shared" si="1"/>
        <v>7.123333333333334</v>
      </c>
      <c r="L17" s="3">
        <f t="shared" si="1"/>
        <v>8.0284999999999993</v>
      </c>
      <c r="M17" s="3">
        <f t="shared" si="1"/>
        <v>5.6353333333333326</v>
      </c>
      <c r="N17" s="3">
        <f t="shared" si="1"/>
        <v>7.6985000000000001</v>
      </c>
      <c r="O17" s="3">
        <f t="shared" si="1"/>
        <v>2.6066666666666669</v>
      </c>
      <c r="P17" s="3">
        <f t="shared" si="1"/>
        <v>4.1709999999999994</v>
      </c>
      <c r="Q17" s="3">
        <f t="shared" si="1"/>
        <v>5.8116666666666674</v>
      </c>
      <c r="R17" s="3">
        <f t="shared" si="1"/>
        <v>3.6426666666666669</v>
      </c>
      <c r="S17" s="3">
        <f t="shared" si="1"/>
        <v>4.3836666666666666</v>
      </c>
      <c r="T17" s="3">
        <f t="shared" si="1"/>
        <v>5.5286666666666662</v>
      </c>
      <c r="U17" s="3">
        <f t="shared" si="1"/>
        <v>4.3356666666666674</v>
      </c>
      <c r="V17" s="3">
        <f t="shared" si="1"/>
        <v>6.020833333333333</v>
      </c>
    </row>
    <row r="18" spans="1:22">
      <c r="A18" s="1">
        <v>8</v>
      </c>
      <c r="B18" s="3">
        <f>AVERAGE(B8:B10)</f>
        <v>7.5889999999999995</v>
      </c>
      <c r="C18" s="3">
        <f t="shared" ref="C18:V18" si="2">AVERAGE(C8:C10)</f>
        <v>8.9856666666666669</v>
      </c>
      <c r="D18" s="3">
        <f t="shared" si="2"/>
        <v>10.657000000000002</v>
      </c>
      <c r="E18" s="3">
        <f t="shared" si="2"/>
        <v>10.036</v>
      </c>
      <c r="F18" s="3">
        <f t="shared" si="2"/>
        <v>9.2646666666666651</v>
      </c>
      <c r="G18" s="3">
        <f t="shared" si="2"/>
        <v>9.977666666666666</v>
      </c>
      <c r="H18" s="3">
        <f t="shared" si="2"/>
        <v>9.7115000000000009</v>
      </c>
      <c r="I18" s="3">
        <f t="shared" si="2"/>
        <v>8.6038333333333323</v>
      </c>
      <c r="J18" s="3">
        <f t="shared" si="2"/>
        <v>12.189</v>
      </c>
      <c r="K18" s="3">
        <f t="shared" si="2"/>
        <v>8.7070000000000007</v>
      </c>
      <c r="L18" s="3">
        <f t="shared" si="2"/>
        <v>7.0952500000000001</v>
      </c>
      <c r="M18" s="3">
        <f t="shared" si="2"/>
        <v>6.2531666666666661</v>
      </c>
      <c r="N18" s="3">
        <f t="shared" si="2"/>
        <v>6.2725</v>
      </c>
      <c r="O18" s="3">
        <f t="shared" si="2"/>
        <v>3.3119999999999998</v>
      </c>
      <c r="P18" s="3">
        <f t="shared" si="2"/>
        <v>6.4706666666666663</v>
      </c>
      <c r="Q18" s="3">
        <f t="shared" si="2"/>
        <v>5.5613333333333337</v>
      </c>
      <c r="R18" s="3">
        <f t="shared" si="2"/>
        <v>4.8634999999999993</v>
      </c>
      <c r="S18" s="3">
        <f t="shared" si="2"/>
        <v>4.073666666666667</v>
      </c>
      <c r="T18" s="3">
        <f t="shared" si="2"/>
        <v>5.7253333333333343</v>
      </c>
      <c r="U18" s="3">
        <f t="shared" si="2"/>
        <v>5.2476666666666665</v>
      </c>
      <c r="V18" s="3">
        <f t="shared" si="2"/>
        <v>7.6040000000000001</v>
      </c>
    </row>
    <row r="19" spans="1:22">
      <c r="A19" s="1">
        <v>12</v>
      </c>
      <c r="B19" s="3">
        <f>AVERAGE(B11:B13)</f>
        <v>6.3403333333333336</v>
      </c>
      <c r="C19" s="3">
        <f t="shared" ref="C19:V19" si="3">AVERAGE(C11:C13)</f>
        <v>9.9290000000000003</v>
      </c>
      <c r="D19" s="3">
        <f t="shared" si="3"/>
        <v>14.101666666666667</v>
      </c>
      <c r="E19" s="3">
        <f t="shared" si="3"/>
        <v>10.967333333333334</v>
      </c>
      <c r="F19" s="3">
        <f t="shared" si="3"/>
        <v>11.116666666666667</v>
      </c>
      <c r="G19" s="3">
        <f t="shared" si="3"/>
        <v>12.979666666666667</v>
      </c>
      <c r="H19" s="3">
        <f t="shared" si="3"/>
        <v>11.5715</v>
      </c>
      <c r="I19" s="3">
        <f t="shared" si="3"/>
        <v>8.3149999999999995</v>
      </c>
      <c r="J19" s="3">
        <f t="shared" si="3"/>
        <v>12.650666666666666</v>
      </c>
      <c r="K19" s="3">
        <f t="shared" si="3"/>
        <v>8.7083333333333339</v>
      </c>
      <c r="L19" s="3">
        <f t="shared" si="3"/>
        <v>9.5555000000000003</v>
      </c>
      <c r="M19" s="3">
        <f t="shared" si="3"/>
        <v>6.2845000000000004</v>
      </c>
      <c r="N19" s="3">
        <f t="shared" si="3"/>
        <v>9.4510000000000005</v>
      </c>
      <c r="O19" s="3">
        <f t="shared" si="3"/>
        <v>4.472666666666667</v>
      </c>
      <c r="P19" s="3">
        <f t="shared" si="3"/>
        <v>8.6208333333333318</v>
      </c>
      <c r="Q19" s="3">
        <f t="shared" si="3"/>
        <v>8.0611666666666668</v>
      </c>
      <c r="R19" s="3">
        <f t="shared" si="3"/>
        <v>6.4630000000000001</v>
      </c>
      <c r="S19" s="3">
        <f t="shared" si="3"/>
        <v>5.9570000000000007</v>
      </c>
      <c r="T19" s="3">
        <f t="shared" si="3"/>
        <v>7.1359999999999992</v>
      </c>
      <c r="U19" s="3">
        <f t="shared" si="3"/>
        <v>8.3409999999999993</v>
      </c>
      <c r="V19" s="3">
        <f t="shared" si="3"/>
        <v>7.2620833333333339</v>
      </c>
    </row>
    <row r="20" spans="1:22">
      <c r="S20" s="2"/>
    </row>
    <row r="21" spans="1:22" s="3" customFormat="1">
      <c r="A21" s="4" t="s">
        <v>23</v>
      </c>
      <c r="B21" s="4" t="s">
        <v>20</v>
      </c>
      <c r="C21" s="4" t="s">
        <v>19</v>
      </c>
      <c r="D21" s="4" t="s">
        <v>16</v>
      </c>
      <c r="E21" s="4" t="s">
        <v>15</v>
      </c>
      <c r="F21" s="4" t="s">
        <v>14</v>
      </c>
      <c r="G21" s="4" t="s">
        <v>18</v>
      </c>
      <c r="H21" s="4" t="s">
        <v>13</v>
      </c>
      <c r="I21" s="4" t="s">
        <v>12</v>
      </c>
      <c r="J21" s="4" t="s">
        <v>11</v>
      </c>
      <c r="K21" s="4" t="s">
        <v>17</v>
      </c>
      <c r="L21" s="4" t="s">
        <v>8</v>
      </c>
      <c r="M21" s="4" t="s">
        <v>7</v>
      </c>
      <c r="N21" s="4" t="s">
        <v>6</v>
      </c>
      <c r="O21" s="4" t="s">
        <v>10</v>
      </c>
      <c r="P21" s="4" t="s">
        <v>5</v>
      </c>
      <c r="Q21" s="4" t="s">
        <v>4</v>
      </c>
      <c r="R21" s="4" t="s">
        <v>3</v>
      </c>
      <c r="S21" s="4" t="s">
        <v>9</v>
      </c>
      <c r="T21" s="4" t="s">
        <v>2</v>
      </c>
      <c r="U21" s="4" t="s">
        <v>1</v>
      </c>
      <c r="V21" s="4" t="s">
        <v>0</v>
      </c>
    </row>
    <row r="22" spans="1:22" s="3" customFormat="1">
      <c r="A22" s="5">
        <v>4</v>
      </c>
      <c r="B22" s="3">
        <f>STDEV(B2:B4)</f>
        <v>0.37159162172112215</v>
      </c>
      <c r="C22" s="3">
        <f t="shared" ref="C22:V22" si="4">STDEV(C2:C4)</f>
        <v>0.21245548553363683</v>
      </c>
      <c r="D22" s="3">
        <f t="shared" si="4"/>
        <v>0.16292738668908102</v>
      </c>
      <c r="E22" s="3">
        <f t="shared" si="4"/>
        <v>1.1760663246603074</v>
      </c>
      <c r="F22" s="3">
        <f t="shared" si="4"/>
        <v>1.0595330732607331</v>
      </c>
      <c r="G22" s="3">
        <f t="shared" si="4"/>
        <v>0.50659549938782533</v>
      </c>
      <c r="H22" s="3">
        <f t="shared" si="4"/>
        <v>0.32456201256462569</v>
      </c>
      <c r="I22" s="3">
        <f t="shared" si="4"/>
        <v>0.67702166385820284</v>
      </c>
      <c r="J22" s="3">
        <f t="shared" si="4"/>
        <v>0.5382722359550034</v>
      </c>
      <c r="K22" s="3">
        <f t="shared" si="4"/>
        <v>1.442184569787559</v>
      </c>
      <c r="L22" s="3">
        <f t="shared" si="4"/>
        <v>0.56214989104330471</v>
      </c>
      <c r="M22" s="3">
        <f t="shared" si="4"/>
        <v>0.70225921140274172</v>
      </c>
      <c r="N22" s="3">
        <f t="shared" si="4"/>
        <v>1.2388510806388318</v>
      </c>
      <c r="O22" s="3">
        <f t="shared" si="4"/>
        <v>0.35951402383402936</v>
      </c>
      <c r="P22" s="3">
        <f t="shared" si="4"/>
        <v>0.6478713864134843</v>
      </c>
      <c r="Q22" s="3">
        <f t="shared" si="4"/>
        <v>0.57750180374898474</v>
      </c>
      <c r="R22" s="3">
        <f t="shared" si="4"/>
        <v>0.27889842834503992</v>
      </c>
      <c r="S22" s="3">
        <f t="shared" si="4"/>
        <v>0.5558572958353023</v>
      </c>
      <c r="T22" s="3">
        <f t="shared" si="4"/>
        <v>0.20069960969900594</v>
      </c>
      <c r="U22" s="3">
        <f t="shared" si="4"/>
        <v>0.4600764429237103</v>
      </c>
      <c r="V22" s="3">
        <f t="shared" si="4"/>
        <v>0.46856483009291006</v>
      </c>
    </row>
    <row r="23" spans="1:22" s="3" customFormat="1">
      <c r="A23" s="5">
        <v>6</v>
      </c>
      <c r="B23" s="3">
        <f>STDEV(B5:B7)</f>
        <v>1.0396467348736058</v>
      </c>
      <c r="C23" s="3">
        <f t="shared" ref="C23:V23" si="5">STDEV(C5:C7)</f>
        <v>0.74051873710258032</v>
      </c>
      <c r="D23" s="3">
        <f t="shared" si="5"/>
        <v>1.3718222673995828</v>
      </c>
      <c r="E23" s="3">
        <f t="shared" si="5"/>
        <v>0.21051444922696672</v>
      </c>
      <c r="F23" s="3">
        <f t="shared" si="5"/>
        <v>0.15047037360667848</v>
      </c>
      <c r="G23" s="3">
        <f t="shared" si="5"/>
        <v>0.17118800581037563</v>
      </c>
      <c r="H23" s="3">
        <f t="shared" si="5"/>
        <v>1.0309616869699865</v>
      </c>
      <c r="I23" s="3">
        <f t="shared" si="5"/>
        <v>0.18550000000000022</v>
      </c>
      <c r="J23" s="3">
        <f t="shared" si="5"/>
        <v>1.1875</v>
      </c>
      <c r="K23" s="3">
        <f t="shared" si="5"/>
        <v>0.89323028012564176</v>
      </c>
      <c r="L23" s="3">
        <f t="shared" si="5"/>
        <v>2.6311443327951496</v>
      </c>
      <c r="M23" s="3">
        <f t="shared" si="5"/>
        <v>1.0667728592973023</v>
      </c>
      <c r="N23" s="3">
        <f t="shared" si="5"/>
        <v>3.0002540725745215</v>
      </c>
      <c r="O23" s="3">
        <f t="shared" si="5"/>
        <v>0.34843985612058165</v>
      </c>
      <c r="P23" s="3">
        <f t="shared" si="5"/>
        <v>7.4478184725461347E-2</v>
      </c>
      <c r="Q23" s="3">
        <f t="shared" si="5"/>
        <v>0.47235826798451719</v>
      </c>
      <c r="R23" s="3">
        <f t="shared" si="5"/>
        <v>0.18001481420520174</v>
      </c>
      <c r="S23" s="3">
        <f t="shared" si="5"/>
        <v>1.331030177469068</v>
      </c>
      <c r="T23" s="3">
        <f t="shared" si="5"/>
        <v>1.2870743309278367</v>
      </c>
      <c r="U23" s="3">
        <f t="shared" si="5"/>
        <v>0.61764822782335493</v>
      </c>
      <c r="V23" s="3">
        <f t="shared" si="5"/>
        <v>1.1437500091074702</v>
      </c>
    </row>
    <row r="24" spans="1:22" s="3" customFormat="1">
      <c r="A24" s="5">
        <v>8</v>
      </c>
      <c r="B24" s="3">
        <f>STDEV(B8:B10)</f>
        <v>0.5477919313023879</v>
      </c>
      <c r="C24" s="3">
        <f t="shared" ref="C24:V24" si="6">STDEV(C8:C10)</f>
        <v>0.87782833363553214</v>
      </c>
      <c r="D24" s="3">
        <f t="shared" si="6"/>
        <v>0.28528406895583919</v>
      </c>
      <c r="E24" s="3">
        <f t="shared" si="6"/>
        <v>0.58568506895771222</v>
      </c>
      <c r="F24" s="3">
        <f t="shared" si="6"/>
        <v>0.63897130869338203</v>
      </c>
      <c r="G24" s="3">
        <f t="shared" si="6"/>
        <v>1.9131132567972353</v>
      </c>
      <c r="H24" s="3">
        <f t="shared" si="6"/>
        <v>0.8831763697019982</v>
      </c>
      <c r="I24" s="3">
        <f t="shared" si="6"/>
        <v>1.6515264403978984</v>
      </c>
      <c r="J24" s="3">
        <f t="shared" si="6"/>
        <v>1.247490681327921</v>
      </c>
      <c r="K24" s="3">
        <f t="shared" si="6"/>
        <v>0.60062300988223849</v>
      </c>
      <c r="L24" s="3">
        <f t="shared" si="6"/>
        <v>0.71523850917019272</v>
      </c>
      <c r="M24" s="3">
        <f t="shared" si="6"/>
        <v>0.34648821528781204</v>
      </c>
      <c r="N24" s="3">
        <f t="shared" si="6"/>
        <v>1.8561553006146871</v>
      </c>
      <c r="O24" s="3">
        <f t="shared" si="6"/>
        <v>0.23960331800707599</v>
      </c>
      <c r="P24" s="3">
        <f t="shared" si="6"/>
        <v>0.47322334402830679</v>
      </c>
      <c r="Q24" s="3">
        <f t="shared" si="6"/>
        <v>1.0725531843845018</v>
      </c>
      <c r="R24" s="3">
        <f t="shared" si="6"/>
        <v>1.0366729233466079</v>
      </c>
      <c r="S24" s="3">
        <f t="shared" si="6"/>
        <v>0.6471153941402823</v>
      </c>
      <c r="T24" s="3">
        <f t="shared" si="6"/>
        <v>2.1435065508025235</v>
      </c>
      <c r="U24" s="3">
        <f t="shared" si="6"/>
        <v>0.52648298484693068</v>
      </c>
      <c r="V24" s="3">
        <f t="shared" si="6"/>
        <v>0.56477694712160464</v>
      </c>
    </row>
    <row r="25" spans="1:22" s="3" customFormat="1">
      <c r="A25" s="5">
        <v>12</v>
      </c>
      <c r="B25" s="3">
        <f>STDEV(B11:B13)</f>
        <v>1.1235133881415587</v>
      </c>
      <c r="C25" s="3">
        <f t="shared" ref="C25:V25" si="7">STDEV(C11:C13)</f>
        <v>2.8346872843402005</v>
      </c>
      <c r="D25" s="3">
        <f t="shared" si="7"/>
        <v>2.0105025076665148</v>
      </c>
      <c r="E25" s="3">
        <f t="shared" si="7"/>
        <v>0.57566512256114077</v>
      </c>
      <c r="F25" s="3">
        <f t="shared" si="7"/>
        <v>0.67191039829231247</v>
      </c>
      <c r="G25" s="3">
        <f t="shared" si="7"/>
        <v>0.66160889756209651</v>
      </c>
      <c r="H25" s="3">
        <f t="shared" si="7"/>
        <v>0.24678026663410524</v>
      </c>
      <c r="I25" s="3">
        <f t="shared" si="7"/>
        <v>0.55392327988630319</v>
      </c>
      <c r="J25" s="3">
        <f t="shared" si="7"/>
        <v>2.2498020653678261</v>
      </c>
      <c r="K25" s="3">
        <f t="shared" si="7"/>
        <v>1.3483383601059982</v>
      </c>
      <c r="L25" s="3">
        <f t="shared" si="7"/>
        <v>3.9322208101783893</v>
      </c>
      <c r="M25" s="3">
        <f t="shared" si="7"/>
        <v>0.48407824780710829</v>
      </c>
      <c r="N25" s="3">
        <f t="shared" si="7"/>
        <v>2.0902076451874332</v>
      </c>
      <c r="O25" s="3">
        <f t="shared" si="7"/>
        <v>1.1120756868726756</v>
      </c>
      <c r="P25" s="3">
        <f t="shared" si="7"/>
        <v>0.97355230128295245</v>
      </c>
      <c r="Q25" s="3">
        <f t="shared" si="7"/>
        <v>1.2968244227085324</v>
      </c>
      <c r="R25" s="3">
        <f t="shared" si="7"/>
        <v>0.21794494717703372</v>
      </c>
      <c r="S25" s="3">
        <f t="shared" si="7"/>
        <v>0.80060539593484137</v>
      </c>
      <c r="T25" s="3">
        <f t="shared" si="7"/>
        <v>0.99878075672291544</v>
      </c>
      <c r="U25" s="3">
        <f t="shared" si="7"/>
        <v>0.72526103059519131</v>
      </c>
      <c r="V25" s="3">
        <f t="shared" si="7"/>
        <v>0.62036855645119071</v>
      </c>
    </row>
    <row r="27" spans="1:22">
      <c r="A27" s="1" t="s">
        <v>24</v>
      </c>
      <c r="B27" s="1" t="s">
        <v>20</v>
      </c>
      <c r="C27" s="1" t="s">
        <v>19</v>
      </c>
      <c r="D27" s="1" t="s">
        <v>16</v>
      </c>
      <c r="E27" s="1" t="s">
        <v>15</v>
      </c>
      <c r="F27" s="1" t="s">
        <v>14</v>
      </c>
      <c r="G27" s="1" t="s">
        <v>18</v>
      </c>
      <c r="H27" s="1" t="s">
        <v>13</v>
      </c>
      <c r="I27" s="1" t="s">
        <v>12</v>
      </c>
      <c r="J27" s="1" t="s">
        <v>11</v>
      </c>
      <c r="K27" s="1" t="s">
        <v>17</v>
      </c>
      <c r="L27" s="1" t="s">
        <v>8</v>
      </c>
      <c r="M27" s="1" t="s">
        <v>7</v>
      </c>
      <c r="N27" s="1" t="s">
        <v>6</v>
      </c>
      <c r="O27" s="1" t="s">
        <v>10</v>
      </c>
      <c r="P27" s="1" t="s">
        <v>5</v>
      </c>
      <c r="Q27" s="1" t="s">
        <v>4</v>
      </c>
      <c r="R27" s="1" t="s">
        <v>3</v>
      </c>
      <c r="S27" s="1" t="s">
        <v>9</v>
      </c>
      <c r="T27" s="1" t="s">
        <v>2</v>
      </c>
      <c r="U27" s="1" t="s">
        <v>1</v>
      </c>
      <c r="V27" s="1" t="s">
        <v>0</v>
      </c>
    </row>
    <row r="28" spans="1:22" ht="15.75">
      <c r="A28" s="1">
        <v>1</v>
      </c>
      <c r="B28" s="1">
        <v>5.726</v>
      </c>
      <c r="C28" s="1">
        <v>4.3230000000000004</v>
      </c>
      <c r="D28" s="1">
        <v>4.843</v>
      </c>
      <c r="E28" s="1">
        <v>3.4079999999999999</v>
      </c>
      <c r="F28" s="1">
        <v>5.3179999999999996</v>
      </c>
      <c r="G28">
        <v>9.1229999999999993</v>
      </c>
      <c r="H28">
        <v>3.456</v>
      </c>
      <c r="I28">
        <v>2.7010000000000001</v>
      </c>
      <c r="J28">
        <v>2.7890000000000001</v>
      </c>
      <c r="K28">
        <v>9.4309999999999992</v>
      </c>
      <c r="L28" s="1">
        <v>3.2370000000000001</v>
      </c>
      <c r="M28" s="1">
        <v>2.5910000000000002</v>
      </c>
      <c r="N28" s="1">
        <v>2.7690000000000001</v>
      </c>
      <c r="O28" s="1">
        <v>4.3890000000000002</v>
      </c>
      <c r="P28">
        <v>2.4780000000000002</v>
      </c>
      <c r="Q28">
        <v>2.4630000000000001</v>
      </c>
      <c r="R28">
        <v>2.157</v>
      </c>
      <c r="S28" s="1">
        <f>5.324</f>
        <v>5.3239999999999998</v>
      </c>
      <c r="T28" s="1">
        <v>3.4529999999999998</v>
      </c>
      <c r="U28" s="1">
        <v>2.9820000000000002</v>
      </c>
      <c r="V28" s="1">
        <f>2.791</f>
        <v>2.7909999999999999</v>
      </c>
    </row>
    <row r="29" spans="1:22" ht="15.75">
      <c r="A29" s="1">
        <v>2</v>
      </c>
      <c r="B29" s="1">
        <v>5.2264999999999997</v>
      </c>
      <c r="C29" s="1">
        <v>3.8755000000000002</v>
      </c>
      <c r="D29" s="1">
        <v>3.9460000000000002</v>
      </c>
      <c r="E29" s="1">
        <v>4.8150000000000004</v>
      </c>
      <c r="F29" s="1">
        <v>5.3780000000000001</v>
      </c>
      <c r="G29">
        <v>11.448</v>
      </c>
      <c r="H29">
        <v>2.7050000000000001</v>
      </c>
      <c r="I29">
        <v>4.4269999999999996</v>
      </c>
      <c r="J29">
        <v>3.2450000000000001</v>
      </c>
      <c r="K29">
        <v>8.6950000000000003</v>
      </c>
      <c r="L29" s="1">
        <v>2.3380000000000001</v>
      </c>
      <c r="M29" s="1">
        <v>1.865</v>
      </c>
      <c r="N29" s="1">
        <v>2.734</v>
      </c>
      <c r="O29" s="1">
        <v>2.6190000000000002</v>
      </c>
      <c r="P29">
        <v>4.9939999999999998</v>
      </c>
      <c r="Q29">
        <v>2.8239999999999998</v>
      </c>
      <c r="R29">
        <v>4.29</v>
      </c>
      <c r="S29" s="1">
        <v>6.36</v>
      </c>
      <c r="T29" s="1">
        <v>3.681</v>
      </c>
      <c r="U29" s="1">
        <v>3.25</v>
      </c>
      <c r="V29" s="1">
        <v>2.8450000000000002</v>
      </c>
    </row>
    <row r="30" spans="1:22" ht="15.75">
      <c r="A30" s="1">
        <v>3</v>
      </c>
      <c r="B30" s="1">
        <v>4.4465000000000003</v>
      </c>
      <c r="C30" s="1">
        <v>4.6740000000000004</v>
      </c>
      <c r="D30" s="1">
        <v>3.5179999999999998</v>
      </c>
      <c r="E30" s="1">
        <v>4.7220000000000004</v>
      </c>
      <c r="F30" s="1">
        <v>4.4450000000000003</v>
      </c>
      <c r="G30">
        <v>7.5709999999999997</v>
      </c>
      <c r="H30">
        <v>3.6989999999999998</v>
      </c>
      <c r="I30">
        <v>3.53</v>
      </c>
      <c r="J30">
        <v>3.6720000000000002</v>
      </c>
      <c r="K30">
        <v>8.3149999999999995</v>
      </c>
      <c r="L30" s="1">
        <v>3.9340000000000002</v>
      </c>
      <c r="M30" s="1">
        <v>3.581</v>
      </c>
      <c r="N30" s="1">
        <v>3.4350000000000001</v>
      </c>
      <c r="O30" s="1">
        <v>6.6230000000000002</v>
      </c>
      <c r="P30">
        <v>1.653</v>
      </c>
      <c r="Q30">
        <v>3.2679999999999998</v>
      </c>
      <c r="R30">
        <v>4.976</v>
      </c>
      <c r="S30" s="1">
        <v>6.14</v>
      </c>
      <c r="T30" s="1">
        <v>2.9350000000000001</v>
      </c>
      <c r="U30" s="1">
        <v>3.7120000000000002</v>
      </c>
      <c r="V30" s="1">
        <v>3.1259999999999999</v>
      </c>
    </row>
    <row r="31" spans="1:22">
      <c r="A31" s="6" t="s">
        <v>26</v>
      </c>
      <c r="D31" s="1" t="s">
        <v>25</v>
      </c>
    </row>
    <row r="32" spans="1:22">
      <c r="A32" s="1" t="s">
        <v>21</v>
      </c>
      <c r="B32" s="1" t="s">
        <v>20</v>
      </c>
      <c r="C32" s="1" t="s">
        <v>19</v>
      </c>
      <c r="D32" s="1" t="s">
        <v>16</v>
      </c>
      <c r="E32" s="1" t="s">
        <v>15</v>
      </c>
      <c r="F32" s="1" t="s">
        <v>14</v>
      </c>
      <c r="G32" s="1" t="s">
        <v>18</v>
      </c>
      <c r="H32" s="1" t="s">
        <v>13</v>
      </c>
      <c r="I32" s="1" t="s">
        <v>12</v>
      </c>
      <c r="J32" s="1" t="s">
        <v>11</v>
      </c>
      <c r="K32" s="1" t="s">
        <v>17</v>
      </c>
      <c r="L32" s="1" t="s">
        <v>8</v>
      </c>
      <c r="M32" s="1" t="s">
        <v>7</v>
      </c>
      <c r="N32" s="1" t="s">
        <v>6</v>
      </c>
      <c r="O32" s="1" t="s">
        <v>10</v>
      </c>
      <c r="P32" s="1" t="s">
        <v>5</v>
      </c>
      <c r="Q32" s="1" t="s">
        <v>4</v>
      </c>
      <c r="R32" s="1" t="s">
        <v>3</v>
      </c>
      <c r="S32" s="1" t="s">
        <v>9</v>
      </c>
      <c r="T32" s="1" t="s">
        <v>2</v>
      </c>
      <c r="U32" s="1" t="s">
        <v>1</v>
      </c>
      <c r="V32" s="1" t="s">
        <v>0</v>
      </c>
    </row>
    <row r="33" spans="1:22">
      <c r="A33" s="1">
        <v>4</v>
      </c>
      <c r="B33" s="1">
        <f>B2/B28</f>
        <v>1.0043660495983235</v>
      </c>
      <c r="C33" s="1">
        <f t="shared" ref="C33:V35" si="8">C2/C28</f>
        <v>0.87254221605366633</v>
      </c>
      <c r="D33" s="1">
        <f t="shared" si="8"/>
        <v>1.3353293413173652</v>
      </c>
      <c r="E33" s="1">
        <f t="shared" si="8"/>
        <v>2.419894366197183</v>
      </c>
      <c r="F33" s="1">
        <f t="shared" si="8"/>
        <v>0.79165099661526894</v>
      </c>
      <c r="G33" s="1">
        <f t="shared" si="8"/>
        <v>0.5428039022251453</v>
      </c>
      <c r="H33" s="1">
        <f t="shared" si="8"/>
        <v>0</v>
      </c>
      <c r="I33" s="1">
        <f t="shared" si="8"/>
        <v>1.838578304331729</v>
      </c>
      <c r="J33" s="1">
        <f t="shared" si="8"/>
        <v>1.5801362495518105</v>
      </c>
      <c r="K33" s="1">
        <f t="shared" si="8"/>
        <v>0.62389990457003508</v>
      </c>
      <c r="L33" s="1">
        <f t="shared" si="8"/>
        <v>0</v>
      </c>
      <c r="M33" s="1">
        <f t="shared" si="8"/>
        <v>1.0165959089154766</v>
      </c>
      <c r="N33" s="1">
        <f t="shared" si="8"/>
        <v>0</v>
      </c>
      <c r="O33" s="1">
        <f t="shared" si="8"/>
        <v>0.62861699703804963</v>
      </c>
      <c r="P33" s="1">
        <f t="shared" si="8"/>
        <v>1.7058111380145278</v>
      </c>
      <c r="Q33" s="1">
        <f t="shared" si="8"/>
        <v>1.0052781161185547</v>
      </c>
      <c r="R33" s="1">
        <f t="shared" si="8"/>
        <v>1.4181733889661567</v>
      </c>
      <c r="S33" s="1">
        <f t="shared" si="8"/>
        <v>0.45773854244928625</v>
      </c>
      <c r="T33" s="1">
        <f t="shared" si="8"/>
        <v>0.74862438459310743</v>
      </c>
      <c r="U33" s="1">
        <f t="shared" si="8"/>
        <v>1.4097920858484236</v>
      </c>
      <c r="V33" s="1">
        <f t="shared" si="8"/>
        <v>1.3518452167681836</v>
      </c>
    </row>
    <row r="34" spans="1:22">
      <c r="B34" s="1">
        <f t="shared" ref="B34:Q35" si="9">B3/B29</f>
        <v>1.0580694537453363</v>
      </c>
      <c r="C34" s="1">
        <f t="shared" si="9"/>
        <v>0.9077538382144239</v>
      </c>
      <c r="D34" s="1">
        <f t="shared" si="9"/>
        <v>1.7164216928535223</v>
      </c>
      <c r="E34" s="1">
        <f t="shared" si="9"/>
        <v>1.4386292834890964</v>
      </c>
      <c r="F34" s="1">
        <f t="shared" si="9"/>
        <v>0.98252138341390849</v>
      </c>
      <c r="G34" s="1">
        <f t="shared" si="9"/>
        <v>0.50532844164919632</v>
      </c>
      <c r="H34" s="1">
        <f t="shared" si="9"/>
        <v>2.0033271719038814</v>
      </c>
      <c r="I34" s="1">
        <f t="shared" si="9"/>
        <v>0.82922972667720807</v>
      </c>
      <c r="J34" s="1">
        <f t="shared" si="9"/>
        <v>1.4939907550077041</v>
      </c>
      <c r="K34" s="1">
        <f t="shared" si="9"/>
        <v>0.54698102357676825</v>
      </c>
      <c r="L34" s="1">
        <f t="shared" si="9"/>
        <v>1.4225834046193326</v>
      </c>
      <c r="M34" s="1">
        <f t="shared" si="9"/>
        <v>2.1243967828418233</v>
      </c>
      <c r="N34" s="1">
        <f t="shared" si="9"/>
        <v>1.4787856620336504</v>
      </c>
      <c r="O34" s="1">
        <f t="shared" si="9"/>
        <v>0.83925162275677734</v>
      </c>
      <c r="P34" s="1">
        <f t="shared" si="9"/>
        <v>0.58970764917901486</v>
      </c>
      <c r="Q34" s="1">
        <f t="shared" si="9"/>
        <v>0.79001416430594895</v>
      </c>
      <c r="R34" s="1">
        <f t="shared" si="8"/>
        <v>0.60372960372960371</v>
      </c>
      <c r="S34" s="1">
        <f t="shared" si="8"/>
        <v>0.55644654088050316</v>
      </c>
      <c r="T34" s="1">
        <f t="shared" si="8"/>
        <v>0.72262972018473248</v>
      </c>
      <c r="U34" s="1">
        <f t="shared" si="8"/>
        <v>1.0123076923076924</v>
      </c>
      <c r="V34" s="1">
        <f t="shared" si="8"/>
        <v>0.99683655536028104</v>
      </c>
    </row>
    <row r="35" spans="1:22">
      <c r="B35" s="1">
        <f t="shared" si="9"/>
        <v>1.1303272236590576</v>
      </c>
      <c r="C35" s="1">
        <f t="shared" si="8"/>
        <v>0.84296106118955916</v>
      </c>
      <c r="D35" s="1">
        <f t="shared" si="8"/>
        <v>1.9093234792495737</v>
      </c>
      <c r="E35" s="1">
        <f t="shared" si="8"/>
        <v>1.249682337992376</v>
      </c>
      <c r="F35" s="1">
        <f t="shared" si="8"/>
        <v>1.4238470191226096</v>
      </c>
      <c r="G35" s="1">
        <f t="shared" si="8"/>
        <v>0.77506273940034354</v>
      </c>
      <c r="H35" s="1">
        <f t="shared" si="8"/>
        <v>1.5890781292241147</v>
      </c>
      <c r="I35" s="1">
        <f t="shared" si="8"/>
        <v>1.3203966005665722</v>
      </c>
      <c r="J35" s="1">
        <f t="shared" si="8"/>
        <v>1.02859477124183</v>
      </c>
      <c r="K35" s="1">
        <f t="shared" si="8"/>
        <v>0.36331930246542393</v>
      </c>
      <c r="L35" s="1">
        <f t="shared" si="8"/>
        <v>0.64336553126588714</v>
      </c>
      <c r="M35" s="1">
        <f t="shared" si="8"/>
        <v>1.0315554314437307</v>
      </c>
      <c r="N35" s="1">
        <f t="shared" si="8"/>
        <v>0.6669577874818049</v>
      </c>
      <c r="O35" s="1">
        <f t="shared" si="8"/>
        <v>0.31541597463385174</v>
      </c>
      <c r="P35" s="1">
        <f t="shared" si="8"/>
        <v>2.0707803992740472</v>
      </c>
      <c r="Q35" s="1">
        <f t="shared" si="8"/>
        <v>1.0192778457772338</v>
      </c>
      <c r="R35" s="1">
        <f t="shared" si="8"/>
        <v>0.62017684887459801</v>
      </c>
      <c r="S35" s="1">
        <f t="shared" si="8"/>
        <v>0.46596091205211732</v>
      </c>
      <c r="T35" s="1">
        <f t="shared" si="8"/>
        <v>0.77717206132879046</v>
      </c>
      <c r="U35" s="1">
        <f t="shared" si="8"/>
        <v>0.98464439655172409</v>
      </c>
      <c r="V35" s="1">
        <f t="shared" si="8"/>
        <v>1.0527831094049904</v>
      </c>
    </row>
    <row r="36" spans="1:22">
      <c r="A36" s="1">
        <v>6</v>
      </c>
      <c r="B36" s="1">
        <f>B5/B28</f>
        <v>1.673943415997206</v>
      </c>
      <c r="C36" s="1">
        <f t="shared" ref="C36:V38" si="10">C5/C28</f>
        <v>2.4975711311589173</v>
      </c>
      <c r="D36" s="1">
        <f t="shared" si="10"/>
        <v>2.4974189551930621</v>
      </c>
      <c r="E36" s="1">
        <f t="shared" si="10"/>
        <v>2.937206572769953</v>
      </c>
      <c r="F36" s="1">
        <f t="shared" si="10"/>
        <v>1.7185031966904851</v>
      </c>
      <c r="G36" s="1">
        <f t="shared" si="10"/>
        <v>1.1555409404801054</v>
      </c>
      <c r="H36" s="1">
        <f t="shared" si="10"/>
        <v>0</v>
      </c>
      <c r="I36" s="1">
        <f t="shared" si="10"/>
        <v>2.9239170677526842</v>
      </c>
      <c r="J36" s="1">
        <f t="shared" si="10"/>
        <v>2.7427393330942986</v>
      </c>
      <c r="K36" s="1">
        <f t="shared" si="10"/>
        <v>0.71180150567278133</v>
      </c>
      <c r="L36" s="1">
        <f t="shared" si="10"/>
        <v>0</v>
      </c>
      <c r="M36" s="1">
        <f t="shared" si="10"/>
        <v>2.09224237746044</v>
      </c>
      <c r="N36" s="1">
        <f t="shared" si="10"/>
        <v>0</v>
      </c>
      <c r="O36" s="1">
        <f t="shared" si="10"/>
        <v>0.66552745500113919</v>
      </c>
      <c r="P36" s="1">
        <f t="shared" si="10"/>
        <v>1.6743341404358352</v>
      </c>
      <c r="Q36" s="1">
        <f t="shared" si="10"/>
        <v>2.542427933414535</v>
      </c>
      <c r="R36" s="1">
        <f t="shared" si="10"/>
        <v>1.6541492814093648</v>
      </c>
      <c r="S36" s="1">
        <f t="shared" si="10"/>
        <v>0.75225394440270477</v>
      </c>
      <c r="T36" s="1">
        <f t="shared" si="10"/>
        <v>1.9021141036779612</v>
      </c>
      <c r="U36" s="1">
        <f t="shared" si="10"/>
        <v>1.6663313212608988</v>
      </c>
      <c r="V36" s="1">
        <f t="shared" si="10"/>
        <v>2.6035471157291297</v>
      </c>
    </row>
    <row r="37" spans="1:22">
      <c r="B37" s="1">
        <f t="shared" ref="B37:Q38" si="11">B6/B29</f>
        <v>1.5534296374246628</v>
      </c>
      <c r="C37" s="1">
        <f t="shared" si="11"/>
        <v>2.5826344987743517</v>
      </c>
      <c r="D37" s="1">
        <f t="shared" si="11"/>
        <v>3.1969082615306639</v>
      </c>
      <c r="E37" s="1">
        <f t="shared" si="11"/>
        <v>2.0857736240913809</v>
      </c>
      <c r="F37" s="1">
        <f t="shared" si="11"/>
        <v>1.6900334696913351</v>
      </c>
      <c r="G37" s="1">
        <f t="shared" si="11"/>
        <v>0.91911250873515027</v>
      </c>
      <c r="H37" s="1">
        <f t="shared" si="11"/>
        <v>2.6314232902033274</v>
      </c>
      <c r="I37" s="1">
        <f t="shared" si="11"/>
        <v>1.7420374971764174</v>
      </c>
      <c r="J37" s="1">
        <f t="shared" si="11"/>
        <v>1.9913713405238826</v>
      </c>
      <c r="K37" s="1">
        <f t="shared" si="11"/>
        <v>0.93709028177113274</v>
      </c>
      <c r="L37" s="1">
        <f t="shared" si="11"/>
        <v>4.2296834901625315</v>
      </c>
      <c r="M37" s="1">
        <f t="shared" si="11"/>
        <v>2.5158176943699733</v>
      </c>
      <c r="N37" s="1">
        <f t="shared" si="11"/>
        <v>3.5918068763716167</v>
      </c>
      <c r="O37" s="1">
        <f t="shared" si="11"/>
        <v>0.85223367697594499</v>
      </c>
      <c r="P37" s="1">
        <f t="shared" si="11"/>
        <v>0.85182218662394871</v>
      </c>
      <c r="Q37" s="1">
        <f t="shared" si="11"/>
        <v>1.8838526912181306</v>
      </c>
      <c r="R37" s="1">
        <f t="shared" si="10"/>
        <v>0.81864801864801862</v>
      </c>
      <c r="S37" s="1">
        <f t="shared" si="10"/>
        <v>0.92185534591194973</v>
      </c>
      <c r="T37" s="1">
        <f t="shared" si="10"/>
        <v>1.610703613148601</v>
      </c>
      <c r="U37" s="1">
        <f t="shared" si="10"/>
        <v>1.1492307692307693</v>
      </c>
      <c r="V37" s="1">
        <f t="shared" si="10"/>
        <v>1.7637961335676624</v>
      </c>
    </row>
    <row r="38" spans="1:22">
      <c r="B38" s="1">
        <f t="shared" si="11"/>
        <v>1.703587090970426</v>
      </c>
      <c r="C38" s="1">
        <f t="shared" si="10"/>
        <v>1.9933675652545997</v>
      </c>
      <c r="D38" s="1">
        <f t="shared" si="10"/>
        <v>2.8487777146105744</v>
      </c>
      <c r="E38" s="1">
        <f t="shared" si="10"/>
        <v>2.0463786531130874</v>
      </c>
      <c r="F38" s="1">
        <f t="shared" si="10"/>
        <v>2.1082114735658042</v>
      </c>
      <c r="G38" s="1">
        <f t="shared" si="10"/>
        <v>1.4301941619336944</v>
      </c>
      <c r="H38" s="1">
        <f t="shared" si="10"/>
        <v>2.3184644498513114</v>
      </c>
      <c r="I38" s="1">
        <f t="shared" si="10"/>
        <v>2.2898016997167141</v>
      </c>
      <c r="J38" s="1">
        <f t="shared" si="10"/>
        <v>2.4065904139433552</v>
      </c>
      <c r="K38" s="1">
        <f t="shared" si="10"/>
        <v>0.78280216476247755</v>
      </c>
      <c r="L38" s="1">
        <f t="shared" si="10"/>
        <v>1.5678698525673613</v>
      </c>
      <c r="M38" s="1">
        <f t="shared" si="10"/>
        <v>1.8969561574979057</v>
      </c>
      <c r="N38" s="1">
        <f t="shared" si="10"/>
        <v>1.6235807860262008</v>
      </c>
      <c r="O38" s="1">
        <f t="shared" si="10"/>
        <v>0.40268760380492219</v>
      </c>
      <c r="P38" s="1">
        <f t="shared" si="10"/>
        <v>2.4863883847549912</v>
      </c>
      <c r="Q38" s="1">
        <f t="shared" si="10"/>
        <v>1.7910036719706244</v>
      </c>
      <c r="R38" s="1">
        <f t="shared" si="10"/>
        <v>0.77331189710610926</v>
      </c>
      <c r="S38" s="1">
        <f t="shared" si="10"/>
        <v>0.53469055374592833</v>
      </c>
      <c r="T38" s="1">
        <f t="shared" si="10"/>
        <v>1.3931856899488928</v>
      </c>
      <c r="U38" s="1">
        <f t="shared" si="10"/>
        <v>1.1592133620689655</v>
      </c>
      <c r="V38" s="1">
        <f t="shared" si="10"/>
        <v>1.8483685220729367</v>
      </c>
    </row>
    <row r="39" spans="1:22">
      <c r="A39" s="1">
        <v>8</v>
      </c>
      <c r="B39" s="1">
        <f>B8/B28</f>
        <v>1.2195249738037024</v>
      </c>
      <c r="C39" s="1">
        <f t="shared" ref="C39:V41" si="12">C8/C28</f>
        <v>2.3063844552394173</v>
      </c>
      <c r="D39" s="1">
        <f t="shared" si="12"/>
        <v>2.2413793103448278</v>
      </c>
      <c r="E39" s="1">
        <f t="shared" si="12"/>
        <v>3.1288145539906105</v>
      </c>
      <c r="F39" s="1">
        <f t="shared" si="12"/>
        <v>1.8781496803309516</v>
      </c>
      <c r="G39" s="1">
        <f t="shared" si="12"/>
        <v>1.0378165077277213</v>
      </c>
      <c r="H39" s="1">
        <f t="shared" si="12"/>
        <v>0</v>
      </c>
      <c r="I39" s="1">
        <f t="shared" si="12"/>
        <v>2.4844502036282856</v>
      </c>
      <c r="J39" s="1">
        <f t="shared" si="12"/>
        <v>4.1326640372893504</v>
      </c>
      <c r="K39" s="1">
        <f t="shared" si="12"/>
        <v>0.95567808291803635</v>
      </c>
      <c r="L39" s="1">
        <f t="shared" si="12"/>
        <v>0</v>
      </c>
      <c r="M39" s="1">
        <f t="shared" si="12"/>
        <v>2.3224623697414124</v>
      </c>
      <c r="N39" s="1">
        <f t="shared" si="12"/>
        <v>0</v>
      </c>
      <c r="O39" s="1">
        <f t="shared" si="12"/>
        <v>0.80223285486443374</v>
      </c>
      <c r="P39" s="1">
        <f t="shared" si="12"/>
        <v>2.4479418886198543</v>
      </c>
      <c r="Q39" s="1">
        <f t="shared" si="12"/>
        <v>2.695899309784815</v>
      </c>
      <c r="R39" s="1">
        <f t="shared" si="12"/>
        <v>2.4388038942976356</v>
      </c>
      <c r="S39" s="1">
        <f t="shared" si="12"/>
        <v>0.83996994740796405</v>
      </c>
      <c r="T39" s="1">
        <f t="shared" si="12"/>
        <v>2.3472342890240374</v>
      </c>
      <c r="U39" s="1">
        <f t="shared" si="12"/>
        <v>1.8668678739101274</v>
      </c>
      <c r="V39" s="1">
        <f t="shared" si="12"/>
        <v>2.853099247581512</v>
      </c>
    </row>
    <row r="40" spans="1:22">
      <c r="B40" s="1">
        <f t="shared" ref="B40:Q41" si="13">B9/B29</f>
        <v>1.4799579068210085</v>
      </c>
      <c r="C40" s="1">
        <f t="shared" si="13"/>
        <v>2.2451296606889435</v>
      </c>
      <c r="D40" s="1">
        <f t="shared" si="13"/>
        <v>2.6178408514951848</v>
      </c>
      <c r="E40" s="1">
        <f t="shared" si="13"/>
        <v>1.9736240913811005</v>
      </c>
      <c r="F40" s="1">
        <f t="shared" si="13"/>
        <v>1.6788769059129787</v>
      </c>
      <c r="G40" s="1">
        <f t="shared" si="13"/>
        <v>0.73121942697414399</v>
      </c>
      <c r="H40" s="1">
        <f t="shared" si="13"/>
        <v>3.3593345656192235</v>
      </c>
      <c r="I40" s="1">
        <f t="shared" si="13"/>
        <v>2.1127174158572397</v>
      </c>
      <c r="J40" s="1">
        <f t="shared" si="13"/>
        <v>3.5171032357473035</v>
      </c>
      <c r="K40" s="1">
        <f t="shared" si="13"/>
        <v>1.0457734330074755</v>
      </c>
      <c r="L40" s="1">
        <f t="shared" si="13"/>
        <v>3.2510692899914457</v>
      </c>
      <c r="M40" s="1">
        <f t="shared" si="13"/>
        <v>3.5662198391420912</v>
      </c>
      <c r="N40" s="1">
        <f t="shared" si="13"/>
        <v>2.7743233357717632</v>
      </c>
      <c r="O40" s="1">
        <f t="shared" si="13"/>
        <v>1.1647575410462008</v>
      </c>
      <c r="P40" s="1">
        <f t="shared" si="13"/>
        <v>1.3998798558269925</v>
      </c>
      <c r="Q40" s="1">
        <f t="shared" si="13"/>
        <v>1.5917138810198301</v>
      </c>
      <c r="R40" s="1">
        <f t="shared" si="12"/>
        <v>0.85944055944055942</v>
      </c>
      <c r="S40" s="1">
        <f t="shared" si="12"/>
        <v>0.69528301886792443</v>
      </c>
      <c r="T40" s="1">
        <f t="shared" si="12"/>
        <v>1.3922847052431404</v>
      </c>
      <c r="U40" s="1">
        <f t="shared" si="12"/>
        <v>1.7033846153846153</v>
      </c>
      <c r="V40" s="1">
        <f t="shared" si="12"/>
        <v>2.7753954305799646</v>
      </c>
    </row>
    <row r="41" spans="1:22">
      <c r="B41" s="1">
        <f t="shared" si="13"/>
        <v>1.8101877881479813</v>
      </c>
      <c r="C41" s="1">
        <f t="shared" si="12"/>
        <v>1.7726786478391097</v>
      </c>
      <c r="D41" s="1">
        <f t="shared" si="12"/>
        <v>3.0659465605457648</v>
      </c>
      <c r="E41" s="1">
        <f t="shared" si="12"/>
        <v>2.1054637865311308</v>
      </c>
      <c r="F41" s="1">
        <f t="shared" si="12"/>
        <v>1.9745781777277838</v>
      </c>
      <c r="G41" s="1">
        <f t="shared" si="12"/>
        <v>1.5974111742174084</v>
      </c>
      <c r="H41" s="1">
        <f t="shared" si="12"/>
        <v>2.7942687212760209</v>
      </c>
      <c r="I41" s="1">
        <f t="shared" si="12"/>
        <v>2.7614730878186968</v>
      </c>
      <c r="J41" s="1">
        <f t="shared" si="12"/>
        <v>3.7113289760348582</v>
      </c>
      <c r="K41" s="1">
        <f t="shared" si="12"/>
        <v>0.9639206253758269</v>
      </c>
      <c r="L41" s="1">
        <f t="shared" si="12"/>
        <v>1.6750127097102185</v>
      </c>
      <c r="M41" s="1">
        <f t="shared" si="12"/>
        <v>1.7009215302987992</v>
      </c>
      <c r="N41" s="1">
        <f t="shared" si="12"/>
        <v>1.4439592430858805</v>
      </c>
      <c r="O41" s="1">
        <f t="shared" si="12"/>
        <v>0.50800241582364491</v>
      </c>
      <c r="P41" s="1">
        <f t="shared" si="12"/>
        <v>3.8445251058681187</v>
      </c>
      <c r="Q41" s="1">
        <f t="shared" si="12"/>
        <v>1.6979804161566709</v>
      </c>
      <c r="R41" s="1">
        <f t="shared" si="12"/>
        <v>1.1340434083601285</v>
      </c>
      <c r="S41" s="1">
        <f t="shared" si="12"/>
        <v>0.54185667752443001</v>
      </c>
      <c r="T41" s="1">
        <f t="shared" si="12"/>
        <v>1.3444633730834754</v>
      </c>
      <c r="U41" s="1">
        <f t="shared" si="12"/>
        <v>1.2499999999999998</v>
      </c>
      <c r="V41" s="1">
        <f t="shared" si="12"/>
        <v>2.22424824056302</v>
      </c>
    </row>
    <row r="42" spans="1:22">
      <c r="A42" s="1">
        <v>12</v>
      </c>
      <c r="B42" s="1">
        <f>B11/B28</f>
        <v>0.91163115612993373</v>
      </c>
      <c r="C42" s="1">
        <f t="shared" ref="C42:V42" si="14">C11/C28</f>
        <v>2.7367568817950492</v>
      </c>
      <c r="D42" s="1">
        <f t="shared" si="14"/>
        <v>2.4970059880239521</v>
      </c>
      <c r="E42" s="1">
        <f t="shared" si="14"/>
        <v>3.266725352112676</v>
      </c>
      <c r="F42" s="1">
        <f t="shared" si="14"/>
        <v>1.9702895825498308</v>
      </c>
      <c r="G42" s="1">
        <f t="shared" si="14"/>
        <v>1.4847089773100954</v>
      </c>
      <c r="H42" s="1">
        <f t="shared" si="14"/>
        <v>0</v>
      </c>
      <c r="I42" s="1">
        <f t="shared" si="14"/>
        <v>3.3076638282117732</v>
      </c>
      <c r="J42" s="1">
        <f t="shared" si="14"/>
        <v>3.6192183578343489</v>
      </c>
      <c r="K42" s="1">
        <f t="shared" si="14"/>
        <v>1.0422012511928747</v>
      </c>
      <c r="L42" s="1">
        <f t="shared" si="14"/>
        <v>0</v>
      </c>
      <c r="M42" s="1">
        <f t="shared" si="14"/>
        <v>2.2136240833654957</v>
      </c>
      <c r="N42" s="1">
        <f t="shared" si="14"/>
        <v>0</v>
      </c>
      <c r="O42" s="1">
        <f t="shared" si="14"/>
        <v>1.2642971064023696</v>
      </c>
      <c r="P42" s="1">
        <f t="shared" si="14"/>
        <v>3.6025020177562546</v>
      </c>
      <c r="Q42" s="1">
        <f t="shared" si="14"/>
        <v>2.6662606577344703</v>
      </c>
      <c r="R42" s="1">
        <f t="shared" si="14"/>
        <v>3.0426518312471025</v>
      </c>
      <c r="S42" s="1">
        <f t="shared" si="14"/>
        <v>1.0725018782870024</v>
      </c>
      <c r="T42" s="1">
        <f t="shared" si="14"/>
        <v>1.7405154937735303</v>
      </c>
      <c r="U42" s="1">
        <f t="shared" si="14"/>
        <v>2.5979208584842386</v>
      </c>
      <c r="V42" s="1">
        <f t="shared" si="14"/>
        <v>2.3522035112862771</v>
      </c>
    </row>
    <row r="43" spans="1:22">
      <c r="B43" s="1">
        <f>B12/B29</f>
        <v>1.2119008896967378</v>
      </c>
      <c r="C43" s="1">
        <f t="shared" ref="C43:V43" si="15">C12/C29</f>
        <v>2.9118823377628691</v>
      </c>
      <c r="D43" s="1">
        <f t="shared" si="15"/>
        <v>4.0836289913836801</v>
      </c>
      <c r="E43" s="1">
        <f t="shared" si="15"/>
        <v>2.1447559709241952</v>
      </c>
      <c r="F43" s="1">
        <f t="shared" si="15"/>
        <v>2.1973782075120862</v>
      </c>
      <c r="G43" s="1">
        <f t="shared" si="15"/>
        <v>1.070230607966457</v>
      </c>
      <c r="H43" s="1">
        <f t="shared" si="15"/>
        <v>4.2133086876155268</v>
      </c>
      <c r="I43" s="1">
        <f t="shared" si="15"/>
        <v>1.7768240343347641</v>
      </c>
      <c r="J43" s="1">
        <f t="shared" si="15"/>
        <v>4.4154083204930661</v>
      </c>
      <c r="K43" s="1">
        <f t="shared" si="15"/>
        <v>1.0447383553766532</v>
      </c>
      <c r="L43" s="1">
        <f t="shared" si="15"/>
        <v>5.2763045337895633</v>
      </c>
      <c r="M43" s="1">
        <f t="shared" si="15"/>
        <v>3.4680965147453082</v>
      </c>
      <c r="N43" s="1">
        <f t="shared" si="15"/>
        <v>3.9974396488661301</v>
      </c>
      <c r="O43" s="1">
        <f t="shared" si="15"/>
        <v>1.270714012982054</v>
      </c>
      <c r="P43" s="1">
        <f t="shared" si="15"/>
        <v>1.8831597917501</v>
      </c>
      <c r="Q43" s="1">
        <f t="shared" si="15"/>
        <v>3.1494334277620397</v>
      </c>
      <c r="R43" s="1">
        <f t="shared" si="15"/>
        <v>1.5414918414918415</v>
      </c>
      <c r="S43" s="1">
        <f t="shared" si="15"/>
        <v>1.0773584905660378</v>
      </c>
      <c r="T43" s="1">
        <f t="shared" si="15"/>
        <v>2.0328715023091548</v>
      </c>
      <c r="U43" s="1">
        <f t="shared" si="15"/>
        <v>2.8151538461538457</v>
      </c>
      <c r="V43" s="1">
        <f t="shared" si="15"/>
        <v>2.7253075571177505</v>
      </c>
    </row>
    <row r="44" spans="1:22">
      <c r="B44" s="1">
        <f>B13/B30</f>
        <v>1.6792983245249071</v>
      </c>
      <c r="C44" s="1">
        <f t="shared" ref="C44:V44" si="16">C13/C30</f>
        <v>1.427257167308515</v>
      </c>
      <c r="D44" s="1">
        <f t="shared" si="16"/>
        <v>4.0073905628197846</v>
      </c>
      <c r="E44" s="1">
        <f t="shared" si="16"/>
        <v>2.4231257941550188</v>
      </c>
      <c r="F44" s="1">
        <f t="shared" si="16"/>
        <v>2.4869516310461193</v>
      </c>
      <c r="G44" s="1">
        <f t="shared" si="16"/>
        <v>1.7358341038171972</v>
      </c>
      <c r="H44" s="1">
        <f t="shared" si="16"/>
        <v>3.175452825087862</v>
      </c>
      <c r="I44" s="1">
        <f t="shared" si="16"/>
        <v>2.3073654390934846</v>
      </c>
      <c r="J44" s="1">
        <f t="shared" si="16"/>
        <v>3.6846405228758168</v>
      </c>
      <c r="K44" s="1">
        <f t="shared" si="16"/>
        <v>0.86734816596512332</v>
      </c>
      <c r="L44" s="1">
        <f t="shared" si="16"/>
        <v>1.7221657346212507</v>
      </c>
      <c r="M44" s="1">
        <f t="shared" si="16"/>
        <v>1.8570231778832729</v>
      </c>
      <c r="N44" s="1">
        <f t="shared" si="16"/>
        <v>2.3211062590975255</v>
      </c>
      <c r="O44" s="1">
        <f t="shared" si="16"/>
        <v>0.6856409482107807</v>
      </c>
      <c r="P44" s="1">
        <f t="shared" si="16"/>
        <v>4.5559588626739256</v>
      </c>
      <c r="Q44" s="1">
        <f t="shared" si="16"/>
        <v>2.6690636474908205</v>
      </c>
      <c r="R44" s="1">
        <f t="shared" si="16"/>
        <v>1.2485932475884245</v>
      </c>
      <c r="S44" s="1">
        <f t="shared" si="16"/>
        <v>0.86465798045602615</v>
      </c>
      <c r="T44" s="1">
        <f t="shared" si="16"/>
        <v>2.696763202725724</v>
      </c>
      <c r="U44" s="1">
        <f t="shared" si="16"/>
        <v>2.1893184267241375</v>
      </c>
      <c r="V44" s="1">
        <f t="shared" si="16"/>
        <v>2.3889155470249523</v>
      </c>
    </row>
    <row r="46" spans="1:22">
      <c r="A46" s="2" t="s">
        <v>21</v>
      </c>
      <c r="B46" s="2" t="s">
        <v>20</v>
      </c>
      <c r="C46" s="2" t="s">
        <v>19</v>
      </c>
      <c r="D46" s="2" t="s">
        <v>16</v>
      </c>
      <c r="E46" s="2" t="s">
        <v>15</v>
      </c>
      <c r="F46" s="2" t="s">
        <v>14</v>
      </c>
      <c r="G46" s="2" t="s">
        <v>18</v>
      </c>
      <c r="H46" s="2" t="s">
        <v>13</v>
      </c>
      <c r="I46" s="2" t="s">
        <v>12</v>
      </c>
      <c r="J46" s="2" t="s">
        <v>11</v>
      </c>
      <c r="K46" s="2" t="s">
        <v>17</v>
      </c>
      <c r="L46" s="2" t="s">
        <v>8</v>
      </c>
      <c r="M46" s="2" t="s">
        <v>7</v>
      </c>
      <c r="N46" s="2" t="s">
        <v>6</v>
      </c>
      <c r="O46" s="2" t="s">
        <v>10</v>
      </c>
      <c r="P46" s="2" t="s">
        <v>5</v>
      </c>
      <c r="Q46" s="2" t="s">
        <v>4</v>
      </c>
      <c r="R46" s="2" t="s">
        <v>3</v>
      </c>
      <c r="S46" s="2" t="s">
        <v>9</v>
      </c>
      <c r="T46" s="2" t="s">
        <v>2</v>
      </c>
      <c r="U46" s="2" t="s">
        <v>1</v>
      </c>
      <c r="V46" s="2" t="s">
        <v>0</v>
      </c>
    </row>
    <row r="47" spans="1:22">
      <c r="A47" s="1">
        <v>4</v>
      </c>
      <c r="B47" s="3">
        <f>AVERAGE(B33:B35)</f>
        <v>1.0642542423342392</v>
      </c>
      <c r="C47" s="3">
        <f t="shared" ref="C47:V47" si="17">AVERAGE(C33:C35)</f>
        <v>0.87441903848588309</v>
      </c>
      <c r="D47" s="3">
        <f t="shared" si="17"/>
        <v>1.6536915044734872</v>
      </c>
      <c r="E47" s="3">
        <f t="shared" si="17"/>
        <v>1.7027353292262184</v>
      </c>
      <c r="F47" s="3">
        <f t="shared" si="17"/>
        <v>1.066006466383929</v>
      </c>
      <c r="G47" s="3">
        <f t="shared" si="17"/>
        <v>0.60773169442489505</v>
      </c>
      <c r="H47" s="3">
        <f t="shared" si="17"/>
        <v>1.197468433709332</v>
      </c>
      <c r="I47" s="3">
        <f t="shared" si="17"/>
        <v>1.3294015438585032</v>
      </c>
      <c r="J47" s="3">
        <f t="shared" si="17"/>
        <v>1.3675739252671146</v>
      </c>
      <c r="K47" s="3">
        <f t="shared" si="17"/>
        <v>0.5114000768707424</v>
      </c>
      <c r="L47" s="3">
        <f t="shared" si="17"/>
        <v>0.68864964529507322</v>
      </c>
      <c r="M47" s="3">
        <f t="shared" si="17"/>
        <v>1.3908493744003436</v>
      </c>
      <c r="N47" s="3">
        <f t="shared" si="17"/>
        <v>0.71524781650515179</v>
      </c>
      <c r="O47" s="3">
        <f t="shared" si="17"/>
        <v>0.59442819814289294</v>
      </c>
      <c r="P47" s="3">
        <f t="shared" si="17"/>
        <v>1.4554330621558631</v>
      </c>
      <c r="Q47" s="3">
        <f t="shared" si="17"/>
        <v>0.93819004206724577</v>
      </c>
      <c r="R47" s="3">
        <f t="shared" si="17"/>
        <v>0.88069328052345286</v>
      </c>
      <c r="S47" s="3">
        <f t="shared" si="17"/>
        <v>0.49338199846063557</v>
      </c>
      <c r="T47" s="3">
        <f t="shared" si="17"/>
        <v>0.74947538870220998</v>
      </c>
      <c r="U47" s="3">
        <f t="shared" si="17"/>
        <v>1.1355813915692801</v>
      </c>
      <c r="V47" s="3">
        <f t="shared" si="17"/>
        <v>1.1338216271778183</v>
      </c>
    </row>
    <row r="48" spans="1:22">
      <c r="A48" s="1">
        <v>6</v>
      </c>
      <c r="B48" s="3">
        <f>AVERAGE(B36:B38)</f>
        <v>1.6436533814640981</v>
      </c>
      <c r="C48" s="3">
        <f t="shared" ref="C48:V48" si="18">AVERAGE(C36:C38)</f>
        <v>2.3578577317292897</v>
      </c>
      <c r="D48" s="3">
        <f t="shared" si="18"/>
        <v>2.8477016437781004</v>
      </c>
      <c r="E48" s="3">
        <f t="shared" si="18"/>
        <v>2.3564529499914735</v>
      </c>
      <c r="F48" s="3">
        <f t="shared" si="18"/>
        <v>1.8389160466492083</v>
      </c>
      <c r="G48" s="3">
        <f t="shared" si="18"/>
        <v>1.1682825370496499</v>
      </c>
      <c r="H48" s="3">
        <f t="shared" si="18"/>
        <v>1.6499625800182127</v>
      </c>
      <c r="I48" s="3">
        <f t="shared" si="18"/>
        <v>2.318585421548605</v>
      </c>
      <c r="J48" s="3">
        <f t="shared" si="18"/>
        <v>2.3802336958538457</v>
      </c>
      <c r="K48" s="3">
        <f t="shared" si="18"/>
        <v>0.81056465073546391</v>
      </c>
      <c r="L48" s="3">
        <f t="shared" si="18"/>
        <v>1.9325177809099643</v>
      </c>
      <c r="M48" s="3">
        <f t="shared" si="18"/>
        <v>2.1683387431094396</v>
      </c>
      <c r="N48" s="3">
        <f t="shared" si="18"/>
        <v>1.7384625541326058</v>
      </c>
      <c r="O48" s="3">
        <f t="shared" si="18"/>
        <v>0.64014957859400212</v>
      </c>
      <c r="P48" s="3">
        <f t="shared" si="18"/>
        <v>1.6708482372715918</v>
      </c>
      <c r="Q48" s="3">
        <f t="shared" si="18"/>
        <v>2.0724280988677637</v>
      </c>
      <c r="R48" s="3">
        <f t="shared" si="18"/>
        <v>1.0820363990544974</v>
      </c>
      <c r="S48" s="3">
        <f t="shared" si="18"/>
        <v>0.73626661468686105</v>
      </c>
      <c r="T48" s="3">
        <f t="shared" si="18"/>
        <v>1.6353344689251517</v>
      </c>
      <c r="U48" s="3">
        <f t="shared" si="18"/>
        <v>1.3249251508535445</v>
      </c>
      <c r="V48" s="3">
        <f t="shared" si="18"/>
        <v>2.0719039237899097</v>
      </c>
    </row>
    <row r="49" spans="1:22">
      <c r="A49" s="1">
        <v>8</v>
      </c>
      <c r="B49" s="3">
        <f>AVERAGE(B39:B41)</f>
        <v>1.503223556257564</v>
      </c>
      <c r="C49" s="3">
        <f t="shared" ref="C49:V49" si="19">AVERAGE(C39:C41)</f>
        <v>2.108064254589157</v>
      </c>
      <c r="D49" s="3">
        <f t="shared" si="19"/>
        <v>2.641722240795259</v>
      </c>
      <c r="E49" s="3">
        <f t="shared" si="19"/>
        <v>2.4026341439676138</v>
      </c>
      <c r="F49" s="3">
        <f t="shared" si="19"/>
        <v>1.843868254657238</v>
      </c>
      <c r="G49" s="3">
        <f t="shared" si="19"/>
        <v>1.1221490363064246</v>
      </c>
      <c r="H49" s="3">
        <f t="shared" si="19"/>
        <v>2.0512010956317481</v>
      </c>
      <c r="I49" s="3">
        <f t="shared" si="19"/>
        <v>2.4528802357680739</v>
      </c>
      <c r="J49" s="3">
        <f t="shared" si="19"/>
        <v>3.7870320830238371</v>
      </c>
      <c r="K49" s="3">
        <f t="shared" si="19"/>
        <v>0.98845738043377962</v>
      </c>
      <c r="L49" s="3">
        <f t="shared" si="19"/>
        <v>1.6420273332338882</v>
      </c>
      <c r="M49" s="3">
        <f t="shared" si="19"/>
        <v>2.5298679130607677</v>
      </c>
      <c r="N49" s="3">
        <f t="shared" si="19"/>
        <v>1.4060941929525479</v>
      </c>
      <c r="O49" s="3">
        <f t="shared" si="19"/>
        <v>0.8249976039114264</v>
      </c>
      <c r="P49" s="3">
        <f t="shared" si="19"/>
        <v>2.5641156167716552</v>
      </c>
      <c r="Q49" s="3">
        <f t="shared" si="19"/>
        <v>1.9951978689871055</v>
      </c>
      <c r="R49" s="3">
        <f t="shared" si="19"/>
        <v>1.4774292873661079</v>
      </c>
      <c r="S49" s="3">
        <f t="shared" si="19"/>
        <v>0.69236988126677279</v>
      </c>
      <c r="T49" s="3">
        <f t="shared" si="19"/>
        <v>1.6946607891168846</v>
      </c>
      <c r="U49" s="3">
        <f t="shared" si="19"/>
        <v>1.6067508297649142</v>
      </c>
      <c r="V49" s="3">
        <f t="shared" si="19"/>
        <v>2.6175809729081654</v>
      </c>
    </row>
    <row r="50" spans="1:22">
      <c r="A50" s="1">
        <v>12</v>
      </c>
      <c r="B50" s="3">
        <f>AVERAGE(B42:B44)</f>
        <v>1.2676101234505261</v>
      </c>
      <c r="C50" s="3">
        <f t="shared" ref="C50:V50" si="20">AVERAGE(C42:C44)</f>
        <v>2.3586321289554775</v>
      </c>
      <c r="D50" s="3">
        <f t="shared" si="20"/>
        <v>3.5293418474091389</v>
      </c>
      <c r="E50" s="3">
        <f t="shared" si="20"/>
        <v>2.6115357057306299</v>
      </c>
      <c r="F50" s="3">
        <f t="shared" si="20"/>
        <v>2.2182064737026788</v>
      </c>
      <c r="G50" s="3">
        <f t="shared" si="20"/>
        <v>1.4302578963645833</v>
      </c>
      <c r="H50" s="3">
        <f t="shared" si="20"/>
        <v>2.4629205042344631</v>
      </c>
      <c r="I50" s="3">
        <f t="shared" si="20"/>
        <v>2.4639511005466743</v>
      </c>
      <c r="J50" s="3">
        <f t="shared" si="20"/>
        <v>3.9064224004010772</v>
      </c>
      <c r="K50" s="3">
        <f t="shared" si="20"/>
        <v>0.98476259084488371</v>
      </c>
      <c r="L50" s="3">
        <f t="shared" si="20"/>
        <v>2.3328234228036044</v>
      </c>
      <c r="M50" s="3">
        <f t="shared" si="20"/>
        <v>2.5129145919980256</v>
      </c>
      <c r="N50" s="3">
        <f t="shared" si="20"/>
        <v>2.1061819693212187</v>
      </c>
      <c r="O50" s="3">
        <f t="shared" si="20"/>
        <v>1.0735506891984015</v>
      </c>
      <c r="P50" s="3">
        <f t="shared" si="20"/>
        <v>3.3472068907267598</v>
      </c>
      <c r="Q50" s="3">
        <f t="shared" si="20"/>
        <v>2.8282525776624432</v>
      </c>
      <c r="R50" s="3">
        <f t="shared" si="20"/>
        <v>1.9442456401091228</v>
      </c>
      <c r="S50" s="3">
        <f t="shared" si="20"/>
        <v>1.0048394497696886</v>
      </c>
      <c r="T50" s="3">
        <f t="shared" si="20"/>
        <v>2.1567167329361365</v>
      </c>
      <c r="U50" s="3">
        <f t="shared" si="20"/>
        <v>2.5341310437874074</v>
      </c>
      <c r="V50" s="3">
        <f t="shared" si="20"/>
        <v>2.4888088718096602</v>
      </c>
    </row>
    <row r="51" spans="1:22">
      <c r="S51" s="2"/>
    </row>
    <row r="52" spans="1:22" s="3" customFormat="1">
      <c r="A52" s="4" t="s">
        <v>23</v>
      </c>
      <c r="B52" s="4" t="s">
        <v>20</v>
      </c>
      <c r="C52" s="4" t="s">
        <v>19</v>
      </c>
      <c r="D52" s="4" t="s">
        <v>16</v>
      </c>
      <c r="E52" s="4" t="s">
        <v>15</v>
      </c>
      <c r="F52" s="4" t="s">
        <v>14</v>
      </c>
      <c r="G52" s="4" t="s">
        <v>18</v>
      </c>
      <c r="H52" s="4" t="s">
        <v>13</v>
      </c>
      <c r="I52" s="4" t="s">
        <v>12</v>
      </c>
      <c r="J52" s="4" t="s">
        <v>11</v>
      </c>
      <c r="K52" s="4" t="s">
        <v>17</v>
      </c>
      <c r="L52" s="4" t="s">
        <v>8</v>
      </c>
      <c r="M52" s="4" t="s">
        <v>7</v>
      </c>
      <c r="N52" s="4" t="s">
        <v>6</v>
      </c>
      <c r="O52" s="4" t="s">
        <v>10</v>
      </c>
      <c r="P52" s="4" t="s">
        <v>5</v>
      </c>
      <c r="Q52" s="4" t="s">
        <v>4</v>
      </c>
      <c r="R52" s="4" t="s">
        <v>3</v>
      </c>
      <c r="S52" s="4" t="s">
        <v>9</v>
      </c>
      <c r="T52" s="4" t="s">
        <v>2</v>
      </c>
      <c r="U52" s="4" t="s">
        <v>1</v>
      </c>
      <c r="V52" s="4" t="s">
        <v>0</v>
      </c>
    </row>
    <row r="53" spans="1:22" s="3" customFormat="1">
      <c r="A53" s="5">
        <v>4</v>
      </c>
      <c r="B53" s="3">
        <f>STDEV(B33:B35)</f>
        <v>6.3207935024858233E-2</v>
      </c>
      <c r="C53" s="3">
        <f t="shared" ref="C53:V53" si="21">STDEV(C33:C35)</f>
        <v>3.2437136672030936E-2</v>
      </c>
      <c r="D53" s="3">
        <f t="shared" si="21"/>
        <v>0.29209352097535402</v>
      </c>
      <c r="E53" s="3">
        <f t="shared" si="21"/>
        <v>0.62822213450735453</v>
      </c>
      <c r="F53" s="3">
        <f t="shared" si="21"/>
        <v>0.3242611170452116</v>
      </c>
      <c r="G53" s="3">
        <f t="shared" si="21"/>
        <v>0.14611933991014495</v>
      </c>
      <c r="H53" s="3">
        <f t="shared" si="21"/>
        <v>1.0575200020037381</v>
      </c>
      <c r="I53" s="3">
        <f t="shared" si="21"/>
        <v>0.50473453869937346</v>
      </c>
      <c r="J53" s="3">
        <f t="shared" si="21"/>
        <v>0.29670761989766459</v>
      </c>
      <c r="K53" s="3">
        <f t="shared" si="21"/>
        <v>0.1338845225359272</v>
      </c>
      <c r="L53" s="3">
        <f t="shared" si="21"/>
        <v>0.71237200535404199</v>
      </c>
      <c r="M53" s="3">
        <f t="shared" si="21"/>
        <v>0.63531472291453839</v>
      </c>
      <c r="N53" s="3">
        <f t="shared" si="21"/>
        <v>0.74057457675536098</v>
      </c>
      <c r="O53" s="3">
        <f t="shared" si="21"/>
        <v>0.2635860429508956</v>
      </c>
      <c r="P53" s="3">
        <f t="shared" si="21"/>
        <v>0.77162880222392671</v>
      </c>
      <c r="Q53" s="3">
        <f t="shared" si="21"/>
        <v>0.12851484805413402</v>
      </c>
      <c r="R53" s="3">
        <f t="shared" si="21"/>
        <v>0.46554406686897043</v>
      </c>
      <c r="S53" s="3">
        <f t="shared" si="21"/>
        <v>5.4770012081812147E-2</v>
      </c>
      <c r="T53" s="3">
        <f t="shared" si="21"/>
        <v>2.7281127182797679E-2</v>
      </c>
      <c r="U53" s="3">
        <f t="shared" si="21"/>
        <v>0.2378758985811894</v>
      </c>
      <c r="V53" s="3">
        <f t="shared" si="21"/>
        <v>0.19087487640014472</v>
      </c>
    </row>
    <row r="54" spans="1:22" s="3" customFormat="1">
      <c r="A54" s="5">
        <v>6</v>
      </c>
      <c r="B54" s="3">
        <f>STDEV(B36:B38)</f>
        <v>7.9529427621790771E-2</v>
      </c>
      <c r="C54" s="3">
        <f t="shared" ref="C54:V54" si="22">STDEV(C36:C38)</f>
        <v>0.31851021211270414</v>
      </c>
      <c r="D54" s="3">
        <f t="shared" si="22"/>
        <v>0.34974589470999112</v>
      </c>
      <c r="E54" s="3">
        <f t="shared" si="22"/>
        <v>0.50333296008938533</v>
      </c>
      <c r="F54" s="3">
        <f t="shared" si="22"/>
        <v>0.23365070416648565</v>
      </c>
      <c r="G54" s="3">
        <f t="shared" si="22"/>
        <v>0.25577895783546234</v>
      </c>
      <c r="H54" s="3">
        <f t="shared" si="22"/>
        <v>1.4374519802532151</v>
      </c>
      <c r="I54" s="3">
        <f t="shared" si="22"/>
        <v>0.59146530483051729</v>
      </c>
      <c r="J54" s="3">
        <f t="shared" si="22"/>
        <v>0.37637676934975817</v>
      </c>
      <c r="K54" s="3">
        <f t="shared" si="22"/>
        <v>0.11518170375334559</v>
      </c>
      <c r="L54" s="3">
        <f t="shared" si="22"/>
        <v>2.1382894309404854</v>
      </c>
      <c r="M54" s="3">
        <f t="shared" si="22"/>
        <v>0.31637065777921541</v>
      </c>
      <c r="N54" s="3">
        <f t="shared" si="22"/>
        <v>1.7986571448639255</v>
      </c>
      <c r="O54" s="3">
        <f t="shared" si="22"/>
        <v>0.22584495884139977</v>
      </c>
      <c r="P54" s="3">
        <f t="shared" si="22"/>
        <v>0.81728867461796872</v>
      </c>
      <c r="Q54" s="3">
        <f t="shared" si="22"/>
        <v>0.40967074395091707</v>
      </c>
      <c r="R54" s="3">
        <f t="shared" si="22"/>
        <v>0.49598256380281325</v>
      </c>
      <c r="S54" s="3">
        <f t="shared" si="22"/>
        <v>0.19407689225361613</v>
      </c>
      <c r="T54" s="3">
        <f t="shared" si="22"/>
        <v>0.25535669536436673</v>
      </c>
      <c r="U54" s="3">
        <f t="shared" si="22"/>
        <v>0.29570854389771217</v>
      </c>
      <c r="V54" s="3">
        <f t="shared" si="22"/>
        <v>0.46235428501946696</v>
      </c>
    </row>
    <row r="55" spans="1:22" s="3" customFormat="1">
      <c r="A55" s="5">
        <v>8</v>
      </c>
      <c r="B55" s="3">
        <f>STDEV(B39:B41)</f>
        <v>0.29601791819931189</v>
      </c>
      <c r="C55" s="3">
        <f t="shared" ref="C55:V55" si="23">STDEV(C39:C41)</f>
        <v>0.2920627781405537</v>
      </c>
      <c r="D55" s="3">
        <f t="shared" si="23"/>
        <v>0.41280204468020842</v>
      </c>
      <c r="E55" s="3">
        <f t="shared" si="23"/>
        <v>0.63233607933613045</v>
      </c>
      <c r="F55" s="3">
        <f t="shared" si="23"/>
        <v>0.15080193184402538</v>
      </c>
      <c r="G55" s="3">
        <f t="shared" si="23"/>
        <v>0.43921067528060304</v>
      </c>
      <c r="H55" s="3">
        <f t="shared" si="23"/>
        <v>1.7987201847845844</v>
      </c>
      <c r="I55" s="3">
        <f t="shared" si="23"/>
        <v>0.32552799822528544</v>
      </c>
      <c r="J55" s="3">
        <f t="shared" si="23"/>
        <v>0.3146855500410059</v>
      </c>
      <c r="K55" s="3">
        <f t="shared" si="23"/>
        <v>4.9807954068754177E-2</v>
      </c>
      <c r="L55" s="3">
        <f t="shared" si="23"/>
        <v>1.6257856280510463</v>
      </c>
      <c r="M55" s="3">
        <f t="shared" si="23"/>
        <v>0.9497879972883998</v>
      </c>
      <c r="N55" s="3">
        <f t="shared" si="23"/>
        <v>1.3875492115122046</v>
      </c>
      <c r="O55" s="3">
        <f t="shared" si="23"/>
        <v>0.32896884195300846</v>
      </c>
      <c r="P55" s="3">
        <f t="shared" si="23"/>
        <v>1.2264562164919208</v>
      </c>
      <c r="Q55" s="3">
        <f t="shared" si="23"/>
        <v>0.60914696582556049</v>
      </c>
      <c r="R55" s="3">
        <f t="shared" si="23"/>
        <v>0.84382020140445024</v>
      </c>
      <c r="S55" s="3">
        <f t="shared" si="23"/>
        <v>0.14907798361319377</v>
      </c>
      <c r="T55" s="3">
        <f t="shared" si="23"/>
        <v>0.56565081944445539</v>
      </c>
      <c r="U55" s="3">
        <f t="shared" si="23"/>
        <v>0.31958576291505364</v>
      </c>
      <c r="V55" s="3">
        <f t="shared" si="23"/>
        <v>0.34284464345345295</v>
      </c>
    </row>
    <row r="56" spans="1:22" s="3" customFormat="1">
      <c r="A56" s="5">
        <v>12</v>
      </c>
      <c r="B56" s="3">
        <f>STDEV(B42:B44)</f>
        <v>0.38685379589964636</v>
      </c>
      <c r="C56" s="3">
        <f t="shared" ref="C56:V56" si="24">STDEV(C42:C44)</f>
        <v>0.81133329816983835</v>
      </c>
      <c r="D56" s="3">
        <f t="shared" si="24"/>
        <v>0.89484136550948945</v>
      </c>
      <c r="E56" s="3">
        <f t="shared" si="24"/>
        <v>0.58423244018631937</v>
      </c>
      <c r="F56" s="3">
        <f t="shared" si="24"/>
        <v>0.25895999805660125</v>
      </c>
      <c r="G56" s="3">
        <f t="shared" si="24"/>
        <v>0.33612600849128405</v>
      </c>
      <c r="H56" s="3">
        <f t="shared" si="24"/>
        <v>2.1951695277312107</v>
      </c>
      <c r="I56" s="3">
        <f t="shared" si="24"/>
        <v>0.77733964305115666</v>
      </c>
      <c r="J56" s="3">
        <f t="shared" si="24"/>
        <v>0.44200680431255196</v>
      </c>
      <c r="K56" s="3">
        <f t="shared" si="24"/>
        <v>0.10169178728783121</v>
      </c>
      <c r="L56" s="3">
        <f t="shared" si="24"/>
        <v>2.6906364474644731</v>
      </c>
      <c r="M56" s="3">
        <f t="shared" si="24"/>
        <v>0.84620944842579271</v>
      </c>
      <c r="N56" s="3">
        <f t="shared" si="24"/>
        <v>2.0073677476570229</v>
      </c>
      <c r="O56" s="3">
        <f t="shared" si="24"/>
        <v>0.33595501118055254</v>
      </c>
      <c r="P56" s="3">
        <f t="shared" si="24"/>
        <v>1.3545646606185222</v>
      </c>
      <c r="Q56" s="3">
        <f t="shared" si="24"/>
        <v>0.27815430617000708</v>
      </c>
      <c r="R56" s="3">
        <f t="shared" si="24"/>
        <v>0.96245494290659295</v>
      </c>
      <c r="S56" s="3">
        <f t="shared" si="24"/>
        <v>0.12142499711719258</v>
      </c>
      <c r="T56" s="3">
        <f t="shared" si="24"/>
        <v>0.4900057663751185</v>
      </c>
      <c r="U56" s="3">
        <f t="shared" si="24"/>
        <v>0.31775674406293997</v>
      </c>
      <c r="V56" s="3">
        <f t="shared" si="24"/>
        <v>0.20563478428116402</v>
      </c>
    </row>
    <row r="58" spans="1:22" customFormat="1" ht="21">
      <c r="A58" s="21" t="s">
        <v>37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s="12" customFormat="1" ht="15.75">
      <c r="A59" s="12" t="s">
        <v>31</v>
      </c>
      <c r="B59" s="17" t="s">
        <v>20</v>
      </c>
      <c r="C59" s="17" t="s">
        <v>19</v>
      </c>
      <c r="D59" s="17" t="s">
        <v>16</v>
      </c>
      <c r="E59" s="17" t="s">
        <v>15</v>
      </c>
      <c r="F59" s="17" t="s">
        <v>14</v>
      </c>
      <c r="G59" s="17" t="s">
        <v>18</v>
      </c>
      <c r="H59" s="17" t="s">
        <v>13</v>
      </c>
      <c r="I59" s="17" t="s">
        <v>12</v>
      </c>
      <c r="J59" s="17" t="s">
        <v>11</v>
      </c>
      <c r="K59" s="17" t="s">
        <v>17</v>
      </c>
      <c r="L59" s="17" t="s">
        <v>8</v>
      </c>
      <c r="M59" s="17" t="s">
        <v>7</v>
      </c>
      <c r="N59" s="17" t="s">
        <v>6</v>
      </c>
      <c r="O59" s="17" t="s">
        <v>10</v>
      </c>
      <c r="P59" s="17" t="s">
        <v>5</v>
      </c>
      <c r="Q59" s="17" t="s">
        <v>4</v>
      </c>
      <c r="R59" s="17" t="s">
        <v>3</v>
      </c>
      <c r="S59" s="17" t="s">
        <v>9</v>
      </c>
      <c r="T59" s="17" t="s">
        <v>2</v>
      </c>
      <c r="U59" s="17" t="s">
        <v>1</v>
      </c>
      <c r="V59" s="17" t="s">
        <v>0</v>
      </c>
    </row>
    <row r="60" spans="1:22" customFormat="1" ht="15.75">
      <c r="A60" s="22" t="s">
        <v>34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3">
        <v>3.75</v>
      </c>
      <c r="Q60" s="23">
        <v>5.25</v>
      </c>
      <c r="R60" s="23">
        <v>7.75</v>
      </c>
      <c r="S60" s="23"/>
      <c r="T60" s="23">
        <v>3.5</v>
      </c>
      <c r="U60" s="23">
        <v>5</v>
      </c>
      <c r="V60" s="23">
        <v>7</v>
      </c>
    </row>
    <row r="61" spans="1:22" customFormat="1" ht="15.75">
      <c r="A61" s="22" t="s">
        <v>35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3">
        <v>3.5</v>
      </c>
      <c r="Q61" s="23">
        <v>5</v>
      </c>
      <c r="R61" s="23">
        <v>7.25</v>
      </c>
      <c r="S61" s="23"/>
      <c r="T61" s="23">
        <v>3.75</v>
      </c>
      <c r="U61" s="23">
        <v>5.5</v>
      </c>
      <c r="V61" s="23">
        <v>7.5</v>
      </c>
    </row>
    <row r="62" spans="1:22" customFormat="1" ht="15.75">
      <c r="A62" s="22" t="s">
        <v>36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3">
        <v>3.75</v>
      </c>
      <c r="Q62" s="23">
        <v>4.5</v>
      </c>
      <c r="R62" s="23">
        <v>6.5</v>
      </c>
      <c r="S62" s="23"/>
      <c r="T62" s="23">
        <v>3.25</v>
      </c>
      <c r="U62" s="23">
        <v>5.25</v>
      </c>
      <c r="V62" s="23">
        <v>7.25</v>
      </c>
    </row>
    <row r="63" spans="1:22" customFormat="1" ht="15.7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customFormat="1" ht="21">
      <c r="A64" s="21" t="s">
        <v>38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s="12" customFormat="1" ht="15.75">
      <c r="A65" s="12" t="s">
        <v>31</v>
      </c>
      <c r="B65" s="17" t="s">
        <v>20</v>
      </c>
      <c r="C65" s="17" t="s">
        <v>19</v>
      </c>
      <c r="D65" s="17" t="s">
        <v>16</v>
      </c>
      <c r="E65" s="17" t="s">
        <v>15</v>
      </c>
      <c r="F65" s="17" t="s">
        <v>14</v>
      </c>
      <c r="G65" s="17" t="s">
        <v>18</v>
      </c>
      <c r="H65" s="17" t="s">
        <v>13</v>
      </c>
      <c r="I65" s="17" t="s">
        <v>12</v>
      </c>
      <c r="J65" s="17" t="s">
        <v>11</v>
      </c>
      <c r="K65" s="17" t="s">
        <v>17</v>
      </c>
      <c r="L65" s="17" t="s">
        <v>8</v>
      </c>
      <c r="M65" s="17" t="s">
        <v>7</v>
      </c>
      <c r="N65" s="17" t="s">
        <v>6</v>
      </c>
      <c r="O65" s="17" t="s">
        <v>10</v>
      </c>
      <c r="P65" s="17" t="s">
        <v>5</v>
      </c>
      <c r="Q65" s="17" t="s">
        <v>4</v>
      </c>
      <c r="R65" s="17" t="s">
        <v>3</v>
      </c>
      <c r="S65" s="17" t="s">
        <v>9</v>
      </c>
      <c r="T65" s="17" t="s">
        <v>2</v>
      </c>
      <c r="U65" s="17" t="s">
        <v>1</v>
      </c>
      <c r="V65" s="17" t="s">
        <v>0</v>
      </c>
    </row>
    <row r="66" spans="1:22" customFormat="1" ht="15.75">
      <c r="A66" s="22" t="s">
        <v>34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>
        <v>1.25</v>
      </c>
      <c r="Q66">
        <v>1.25</v>
      </c>
      <c r="R66">
        <v>1</v>
      </c>
      <c r="S66" s="23"/>
      <c r="T66" s="23">
        <v>0.75</v>
      </c>
      <c r="U66" s="23">
        <v>1.25</v>
      </c>
      <c r="V66" s="23">
        <v>1.25</v>
      </c>
    </row>
    <row r="67" spans="1:22" customFormat="1" ht="15.75">
      <c r="A67" s="22" t="s">
        <v>35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>
        <v>0.5</v>
      </c>
      <c r="Q67">
        <v>1.25</v>
      </c>
      <c r="R67">
        <v>1</v>
      </c>
      <c r="S67" s="23"/>
      <c r="T67" s="23">
        <v>0.5</v>
      </c>
      <c r="U67" s="23">
        <v>1</v>
      </c>
      <c r="V67" s="23">
        <v>1.5</v>
      </c>
    </row>
    <row r="68" spans="1:22" customFormat="1" ht="15.75">
      <c r="A68" s="22" t="s">
        <v>36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>
        <v>1</v>
      </c>
      <c r="Q68">
        <v>1</v>
      </c>
      <c r="R68">
        <v>0.75</v>
      </c>
      <c r="S68" s="23"/>
      <c r="T68" s="23">
        <v>1</v>
      </c>
      <c r="U68" s="23">
        <v>1.5</v>
      </c>
      <c r="V68" s="23">
        <v>0.75</v>
      </c>
    </row>
    <row r="70" spans="1:22">
      <c r="P70" s="1">
        <v>25000</v>
      </c>
      <c r="Q70" s="1">
        <v>25000</v>
      </c>
      <c r="R70" s="1">
        <v>20000</v>
      </c>
      <c r="T70" s="1">
        <v>15000</v>
      </c>
      <c r="U70" s="1">
        <v>25000</v>
      </c>
      <c r="V70" s="1">
        <v>25000</v>
      </c>
    </row>
    <row r="71" spans="1:22">
      <c r="P71" s="1">
        <v>10000</v>
      </c>
      <c r="Q71" s="1">
        <v>25000</v>
      </c>
      <c r="R71" s="1">
        <v>20000</v>
      </c>
      <c r="T71" s="1">
        <v>10000</v>
      </c>
      <c r="U71" s="1">
        <v>20000</v>
      </c>
      <c r="V71" s="1">
        <v>30000</v>
      </c>
    </row>
    <row r="72" spans="1:22">
      <c r="P72" s="1">
        <v>20000</v>
      </c>
      <c r="Q72" s="1">
        <v>20000</v>
      </c>
      <c r="R72" s="1">
        <v>15000</v>
      </c>
      <c r="T72" s="1">
        <v>20000</v>
      </c>
      <c r="U72" s="1">
        <v>30000</v>
      </c>
      <c r="V72" s="1">
        <v>15000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3:O13"/>
  <sheetViews>
    <sheetView tabSelected="1" topLeftCell="A16" workbookViewId="0">
      <selection activeCell="C22" sqref="C22"/>
    </sheetView>
  </sheetViews>
  <sheetFormatPr defaultColWidth="11" defaultRowHeight="15.75"/>
  <cols>
    <col min="1" max="1" width="18" bestFit="1" customWidth="1"/>
  </cols>
  <sheetData>
    <row r="3" spans="1:15">
      <c r="A3" s="30" t="s">
        <v>56</v>
      </c>
      <c r="B3" s="32" t="s">
        <v>46</v>
      </c>
      <c r="C3" s="32" t="s">
        <v>47</v>
      </c>
      <c r="D3" s="32" t="s">
        <v>10</v>
      </c>
      <c r="E3" s="32" t="s">
        <v>5</v>
      </c>
      <c r="F3" s="32" t="s">
        <v>4</v>
      </c>
      <c r="G3" s="32" t="s">
        <v>3</v>
      </c>
      <c r="H3" s="32" t="s">
        <v>9</v>
      </c>
      <c r="I3" s="32" t="s">
        <v>2</v>
      </c>
      <c r="J3" s="32" t="s">
        <v>1</v>
      </c>
      <c r="K3" s="32" t="s">
        <v>0</v>
      </c>
      <c r="L3" s="14"/>
      <c r="M3" s="14"/>
      <c r="N3" s="14"/>
    </row>
    <row r="4" spans="1:15">
      <c r="A4" s="30">
        <v>4</v>
      </c>
      <c r="B4" s="33">
        <v>1.0642542423342392</v>
      </c>
      <c r="C4" s="33">
        <v>0.87441903848588309</v>
      </c>
      <c r="D4" s="33">
        <v>0.59442819814289294</v>
      </c>
      <c r="E4" s="33">
        <v>1.4554330621558631</v>
      </c>
      <c r="F4" s="33">
        <v>0.93819004206724577</v>
      </c>
      <c r="G4" s="33">
        <v>0.88069328052345286</v>
      </c>
      <c r="H4" s="33">
        <v>0.49338199846063557</v>
      </c>
      <c r="I4" s="33">
        <v>0.98499999999999999</v>
      </c>
      <c r="J4" s="33">
        <v>1.1355813915692801</v>
      </c>
      <c r="K4" s="33">
        <v>1.1338216271778183</v>
      </c>
      <c r="L4" s="14"/>
      <c r="M4" s="14"/>
      <c r="N4" s="14"/>
      <c r="O4" s="14"/>
    </row>
    <row r="5" spans="1:15">
      <c r="A5" s="30">
        <v>12</v>
      </c>
      <c r="B5" s="33">
        <v>1.2676101234505261</v>
      </c>
      <c r="C5" s="33">
        <v>2.3586321289554775</v>
      </c>
      <c r="D5" s="33">
        <v>1.0735506891984015</v>
      </c>
      <c r="E5" s="33">
        <v>3.3472068907267598</v>
      </c>
      <c r="F5" s="33">
        <v>2.8282525776624432</v>
      </c>
      <c r="G5" s="33">
        <v>1.9442456401091228</v>
      </c>
      <c r="H5" s="33">
        <v>1.0048394497696886</v>
      </c>
      <c r="I5" s="33">
        <v>2.1567167329361365</v>
      </c>
      <c r="J5" s="33">
        <v>2.5341310437874074</v>
      </c>
      <c r="K5" s="33">
        <v>2.4888088718096602</v>
      </c>
      <c r="L5" s="19"/>
      <c r="M5" s="19"/>
      <c r="N5" s="19"/>
      <c r="O5" s="19"/>
    </row>
    <row r="6" spans="1:15">
      <c r="A6" s="30" t="s">
        <v>43</v>
      </c>
      <c r="B6" s="33">
        <v>1.1910782903437289</v>
      </c>
      <c r="C6" s="33">
        <v>2.6973705113278545</v>
      </c>
      <c r="D6" s="33">
        <v>1.8060224810202117</v>
      </c>
      <c r="E6" s="33">
        <v>2.2998013290756929</v>
      </c>
      <c r="F6" s="33">
        <v>3.0145838805009668</v>
      </c>
      <c r="G6" s="33">
        <v>2.2076308325567466</v>
      </c>
      <c r="H6" s="30">
        <f>H5/H4</f>
        <v>2.0366358174899233</v>
      </c>
      <c r="I6" s="30">
        <v>2.125</v>
      </c>
      <c r="J6" s="30">
        <f>J5/J4</f>
        <v>2.2315714774838349</v>
      </c>
      <c r="K6" s="30">
        <f>K5/K4</f>
        <v>2.1950620910314829</v>
      </c>
      <c r="L6" s="19"/>
      <c r="M6" s="19"/>
      <c r="N6" s="19"/>
      <c r="O6" s="19"/>
    </row>
    <row r="7" spans="1:1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19"/>
      <c r="M7" s="19"/>
      <c r="N7" s="19"/>
      <c r="O7" s="19"/>
    </row>
    <row r="8" spans="1:15">
      <c r="A8" s="34" t="s">
        <v>30</v>
      </c>
      <c r="B8" s="32" t="s">
        <v>20</v>
      </c>
      <c r="C8" s="32" t="s">
        <v>19</v>
      </c>
      <c r="D8" s="32" t="s">
        <v>10</v>
      </c>
      <c r="E8" s="32" t="s">
        <v>5</v>
      </c>
      <c r="F8" s="32" t="s">
        <v>4</v>
      </c>
      <c r="G8" s="32" t="s">
        <v>3</v>
      </c>
      <c r="H8" s="32" t="s">
        <v>9</v>
      </c>
      <c r="I8" s="32" t="s">
        <v>2</v>
      </c>
      <c r="J8" s="32" t="s">
        <v>1</v>
      </c>
      <c r="K8" s="32" t="s">
        <v>0</v>
      </c>
      <c r="L8" s="14"/>
      <c r="M8" s="14"/>
      <c r="N8" s="14"/>
      <c r="O8" s="14"/>
    </row>
    <row r="9" spans="1:15">
      <c r="A9" s="30">
        <v>4</v>
      </c>
      <c r="B9" s="33">
        <v>6.3207935024858233E-2</v>
      </c>
      <c r="C9" s="33">
        <v>3.2437136672030936E-2</v>
      </c>
      <c r="D9" s="33">
        <v>0.2635860429508956</v>
      </c>
      <c r="E9" s="33">
        <f>AVERAGE(D9:D9)</f>
        <v>0.2635860429508956</v>
      </c>
      <c r="F9" s="33">
        <v>0.12851484805413402</v>
      </c>
      <c r="G9" s="33">
        <f>AVERAGE(E9:F9)</f>
        <v>0.19605044550251483</v>
      </c>
      <c r="H9" s="33">
        <v>5.4770012081812147E-2</v>
      </c>
      <c r="I9" s="33">
        <v>2.7281127182797679E-2</v>
      </c>
      <c r="J9" s="33">
        <v>0.2378758985811894</v>
      </c>
      <c r="K9" s="33">
        <v>0.19087487640014472</v>
      </c>
      <c r="L9" s="19"/>
      <c r="M9" s="19"/>
      <c r="N9" s="19"/>
      <c r="O9" s="19"/>
    </row>
    <row r="10" spans="1:15">
      <c r="A10" s="30">
        <v>12</v>
      </c>
      <c r="B10" s="33">
        <v>0.38685379589964636</v>
      </c>
      <c r="C10" s="33">
        <v>0.81133329816983835</v>
      </c>
      <c r="D10" s="33">
        <v>0.33595501118055254</v>
      </c>
      <c r="E10" s="33">
        <f>AVERAGE(D10:D10)</f>
        <v>0.33595501118055254</v>
      </c>
      <c r="F10" s="33">
        <v>0.27815430617000708</v>
      </c>
      <c r="G10" s="33">
        <f>AVERAGE(E10:F10)</f>
        <v>0.30705465867527981</v>
      </c>
      <c r="H10" s="33">
        <v>0.12142499711719258</v>
      </c>
      <c r="I10" s="33">
        <v>0.4900057663751185</v>
      </c>
      <c r="J10" s="33">
        <v>0.31775674406293997</v>
      </c>
      <c r="K10" s="33">
        <v>0.20563478428116402</v>
      </c>
      <c r="L10" s="19"/>
      <c r="M10" s="19"/>
      <c r="N10" s="19"/>
      <c r="O10" s="19"/>
    </row>
    <row r="11" spans="1:15">
      <c r="A11" s="35" t="s">
        <v>44</v>
      </c>
      <c r="B11" s="30">
        <f>B9/B4</f>
        <v>5.9391762335119905E-2</v>
      </c>
      <c r="C11" s="30">
        <f t="shared" ref="C11:G12" si="0">C9/C4</f>
        <v>3.7095643214948841E-2</v>
      </c>
      <c r="D11" s="30">
        <f t="shared" si="0"/>
        <v>0.44342789217333345</v>
      </c>
      <c r="E11" s="30">
        <f t="shared" si="0"/>
        <v>0.18110488885037301</v>
      </c>
      <c r="F11" s="30">
        <f t="shared" si="0"/>
        <v>0.13698167992804444</v>
      </c>
      <c r="G11" s="30">
        <f t="shared" si="0"/>
        <v>0.2226092214374446</v>
      </c>
      <c r="H11" s="30">
        <f t="shared" ref="H11:K11" si="1">H9/H4</f>
        <v>0.11100934418502495</v>
      </c>
      <c r="I11" s="30">
        <f t="shared" si="1"/>
        <v>2.7696575820099167E-2</v>
      </c>
      <c r="J11" s="30">
        <f t="shared" si="1"/>
        <v>0.20947498818421503</v>
      </c>
      <c r="K11" s="30">
        <f t="shared" si="1"/>
        <v>0.16834647692798829</v>
      </c>
    </row>
    <row r="12" spans="1:15">
      <c r="A12" s="30" t="s">
        <v>45</v>
      </c>
      <c r="B12" s="30">
        <f>B10/B5</f>
        <v>0.30518358030038639</v>
      </c>
      <c r="C12" s="30">
        <f t="shared" si="0"/>
        <v>0.34398467154313633</v>
      </c>
      <c r="D12" s="30">
        <f t="shared" si="0"/>
        <v>0.31293819151790897</v>
      </c>
      <c r="E12" s="30">
        <f t="shared" si="0"/>
        <v>0.10036876182087703</v>
      </c>
      <c r="F12" s="30">
        <f t="shared" si="0"/>
        <v>9.8348467306941245E-2</v>
      </c>
      <c r="G12" s="30">
        <f t="shared" si="0"/>
        <v>0.15792997157398592</v>
      </c>
      <c r="H12" s="30">
        <f t="shared" ref="H12:K12" si="2">H10/H5</f>
        <v>0.12084019705339341</v>
      </c>
      <c r="I12" s="30">
        <f t="shared" si="2"/>
        <v>0.22719987233002484</v>
      </c>
      <c r="J12" s="30">
        <f t="shared" si="2"/>
        <v>0.12539080993539856</v>
      </c>
      <c r="K12" s="30">
        <f t="shared" si="2"/>
        <v>8.2623775015573248E-2</v>
      </c>
    </row>
    <row r="13" spans="1:15">
      <c r="A13" s="30" t="s">
        <v>23</v>
      </c>
      <c r="B13" s="30">
        <f>SQRT((B11^2)+(B12^2))</f>
        <v>0.31090898848092791</v>
      </c>
      <c r="C13" s="30">
        <f t="shared" ref="C13:G13" si="3">SQRT((C11^2)+(C12^2))</f>
        <v>0.34597910486353095</v>
      </c>
      <c r="D13" s="30">
        <f t="shared" si="3"/>
        <v>0.54273253750607664</v>
      </c>
      <c r="E13" s="30">
        <f t="shared" si="3"/>
        <v>0.20705764684010564</v>
      </c>
      <c r="F13" s="30">
        <f t="shared" si="3"/>
        <v>0.16863096292654473</v>
      </c>
      <c r="G13" s="30">
        <f t="shared" si="3"/>
        <v>0.27294091190282421</v>
      </c>
      <c r="H13" s="30">
        <f t="shared" ref="H13:K13" si="4">SQRT((H11^2)+(H12^2))</f>
        <v>0.16408969413187496</v>
      </c>
      <c r="I13" s="30">
        <f t="shared" si="4"/>
        <v>0.22888180858018858</v>
      </c>
      <c r="J13" s="30">
        <f t="shared" si="4"/>
        <v>0.24413649028982182</v>
      </c>
      <c r="K13" s="30">
        <f t="shared" si="4"/>
        <v>0.18752926302817319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B30" sqref="B30"/>
    </sheetView>
  </sheetViews>
  <sheetFormatPr defaultColWidth="11" defaultRowHeight="15.75"/>
  <cols>
    <col min="1" max="1" width="18" bestFit="1" customWidth="1"/>
  </cols>
  <sheetData>
    <row r="1" spans="1:11" s="7" customFormat="1">
      <c r="A1" s="34" t="s">
        <v>57</v>
      </c>
      <c r="B1" s="32" t="s">
        <v>20</v>
      </c>
      <c r="C1" s="32" t="s">
        <v>19</v>
      </c>
      <c r="D1" s="32" t="s">
        <v>10</v>
      </c>
      <c r="E1" s="32" t="s">
        <v>5</v>
      </c>
      <c r="F1" s="32" t="s">
        <v>4</v>
      </c>
      <c r="G1" s="32" t="s">
        <v>3</v>
      </c>
      <c r="H1" s="32" t="s">
        <v>9</v>
      </c>
      <c r="I1" s="32" t="s">
        <v>2</v>
      </c>
      <c r="J1" s="32" t="s">
        <v>1</v>
      </c>
      <c r="K1" s="32" t="s">
        <v>0</v>
      </c>
    </row>
    <row r="2" spans="1:11">
      <c r="A2" s="30">
        <v>4</v>
      </c>
      <c r="B2" s="33">
        <v>8.0419805721490558</v>
      </c>
      <c r="C2" s="33">
        <v>7.4042144978699689</v>
      </c>
      <c r="D2" s="33">
        <v>8.6133782598921727</v>
      </c>
      <c r="E2" s="33">
        <v>13.138215132914668</v>
      </c>
      <c r="F2" s="33">
        <v>12.740915566507697</v>
      </c>
      <c r="G2" s="33">
        <v>8.4494148831524569</v>
      </c>
      <c r="H2" s="33">
        <v>5.7002179653822216</v>
      </c>
      <c r="I2" s="33">
        <v>8.7976489458559772</v>
      </c>
      <c r="J2" s="33">
        <v>10.311833301718652</v>
      </c>
      <c r="K2" s="33">
        <v>11.200645379914198</v>
      </c>
    </row>
    <row r="3" spans="1:11">
      <c r="A3" s="30">
        <v>12</v>
      </c>
      <c r="B3" s="33">
        <v>7.9571258621704004</v>
      </c>
      <c r="C3" s="33">
        <v>8.4144025285535733</v>
      </c>
      <c r="D3" s="33">
        <v>7.1820137244406022</v>
      </c>
      <c r="E3" s="33">
        <v>13.050266367098928</v>
      </c>
      <c r="F3" s="33">
        <v>11.20589666776077</v>
      </c>
      <c r="G3" s="33">
        <v>8.9666382229719908</v>
      </c>
      <c r="H3" s="33">
        <v>6.8333451336327213</v>
      </c>
      <c r="I3" s="33">
        <v>9.3640031161092256</v>
      </c>
      <c r="J3" s="33">
        <v>8.339979984015498</v>
      </c>
      <c r="K3" s="33">
        <v>10.172011560004464</v>
      </c>
    </row>
    <row r="4" spans="1:11">
      <c r="A4" s="30" t="s">
        <v>43</v>
      </c>
      <c r="B4" s="33">
        <f>B3/B2</f>
        <v>0.98944853084170292</v>
      </c>
      <c r="C4" s="33">
        <f t="shared" ref="C4:G4" si="0">C3/C2</f>
        <v>1.1364341931172055</v>
      </c>
      <c r="D4" s="33">
        <f t="shared" si="0"/>
        <v>0.83382077365432117</v>
      </c>
      <c r="E4" s="33">
        <f t="shared" si="0"/>
        <v>0.99330588174070877</v>
      </c>
      <c r="F4" s="33">
        <f t="shared" si="0"/>
        <v>0.87952051869945191</v>
      </c>
      <c r="G4" s="33">
        <f t="shared" si="0"/>
        <v>1.061214101446343</v>
      </c>
      <c r="H4" s="33">
        <f>H3/H2</f>
        <v>1.1987866385341843</v>
      </c>
      <c r="I4" s="33">
        <f>I3/I2</f>
        <v>1.0643756273680394</v>
      </c>
      <c r="J4" s="33">
        <f>J3/J2</f>
        <v>0.80877761887650867</v>
      </c>
      <c r="K4" s="33">
        <f>K3/K2</f>
        <v>0.90816298659411587</v>
      </c>
    </row>
    <row r="5" spans="1:11">
      <c r="A5" s="30"/>
      <c r="B5" s="33"/>
      <c r="C5" s="33"/>
      <c r="D5" s="33"/>
      <c r="E5" s="33"/>
      <c r="F5" s="33"/>
      <c r="G5" s="33"/>
      <c r="H5" s="30"/>
      <c r="I5" s="30"/>
      <c r="J5" s="34"/>
      <c r="K5" s="32"/>
    </row>
    <row r="6" spans="1:11" s="7" customFormat="1">
      <c r="A6" s="34" t="s">
        <v>30</v>
      </c>
      <c r="B6" s="32" t="s">
        <v>20</v>
      </c>
      <c r="C6" s="32" t="s">
        <v>19</v>
      </c>
      <c r="D6" s="32" t="s">
        <v>10</v>
      </c>
      <c r="E6" s="32" t="s">
        <v>5</v>
      </c>
      <c r="F6" s="32" t="s">
        <v>4</v>
      </c>
      <c r="G6" s="32" t="s">
        <v>3</v>
      </c>
      <c r="H6" s="32" t="s">
        <v>9</v>
      </c>
      <c r="I6" s="32" t="s">
        <v>2</v>
      </c>
      <c r="J6" s="32" t="s">
        <v>1</v>
      </c>
      <c r="K6" s="32" t="s">
        <v>0</v>
      </c>
    </row>
    <row r="7" spans="1:11">
      <c r="A7" s="30">
        <v>4</v>
      </c>
      <c r="B7" s="33">
        <v>0.4795079186781484</v>
      </c>
      <c r="C7" s="33">
        <v>0.26675616265158736</v>
      </c>
      <c r="D7" s="33">
        <v>4.4319569314180711</v>
      </c>
      <c r="E7" s="33">
        <v>2.2307715679839162</v>
      </c>
      <c r="F7" s="33">
        <v>5.0913999319294314</v>
      </c>
      <c r="G7" s="33">
        <v>3.6695560504285827</v>
      </c>
      <c r="H7" s="33">
        <v>0.49387773503669602</v>
      </c>
      <c r="I7" s="33">
        <v>2.5288809184864696</v>
      </c>
      <c r="J7" s="33">
        <v>1.9558918389247781</v>
      </c>
      <c r="K7" s="33">
        <v>1.8498545604186549</v>
      </c>
    </row>
    <row r="8" spans="1:11">
      <c r="A8" s="30">
        <v>12</v>
      </c>
      <c r="B8" s="33">
        <v>1.5849408002133873</v>
      </c>
      <c r="C8" s="33">
        <v>1.4219199472136517</v>
      </c>
      <c r="D8" s="33">
        <v>3.0287750682945012</v>
      </c>
      <c r="E8" s="33">
        <v>2.6215602428985769</v>
      </c>
      <c r="F8" s="33">
        <v>1.94140355493798</v>
      </c>
      <c r="G8" s="33">
        <v>3.4804212693217993</v>
      </c>
      <c r="H8" s="33">
        <v>2.476919603470503</v>
      </c>
      <c r="I8" s="33">
        <v>1.9073398559034289</v>
      </c>
      <c r="J8" s="33">
        <v>1.5216896272435108</v>
      </c>
      <c r="K8" s="33">
        <v>0.47108828268488506</v>
      </c>
    </row>
    <row r="9" spans="1:11">
      <c r="A9" s="35" t="s">
        <v>44</v>
      </c>
      <c r="B9" s="30">
        <f>B7/B2</f>
        <v>5.9625600233203457E-2</v>
      </c>
      <c r="C9" s="30">
        <f t="shared" ref="C9:G10" si="1">C7/C2</f>
        <v>3.6027611400011074E-2</v>
      </c>
      <c r="D9" s="30">
        <f t="shared" si="1"/>
        <v>0.51454339954571471</v>
      </c>
      <c r="E9" s="30">
        <f t="shared" si="1"/>
        <v>0.16979258943593101</v>
      </c>
      <c r="F9" s="30">
        <f t="shared" si="1"/>
        <v>0.39961020896436183</v>
      </c>
      <c r="G9" s="30">
        <f t="shared" si="1"/>
        <v>0.43429706094151221</v>
      </c>
      <c r="H9" s="30">
        <f t="shared" ref="H9:K10" si="2">H7/H2</f>
        <v>8.6641903526504818E-2</v>
      </c>
      <c r="I9" s="30">
        <f t="shared" si="2"/>
        <v>0.28744962819614067</v>
      </c>
      <c r="J9" s="30">
        <f t="shared" si="2"/>
        <v>0.18967450129345997</v>
      </c>
      <c r="K9" s="30">
        <f t="shared" si="2"/>
        <v>0.16515606892938037</v>
      </c>
    </row>
    <row r="10" spans="1:11">
      <c r="A10" s="30" t="s">
        <v>45</v>
      </c>
      <c r="B10" s="30">
        <f>B8/B3</f>
        <v>0.19918508613122227</v>
      </c>
      <c r="C10" s="30">
        <f t="shared" si="1"/>
        <v>0.16898644228018386</v>
      </c>
      <c r="D10" s="30">
        <f t="shared" si="1"/>
        <v>0.42171669179459953</v>
      </c>
      <c r="E10" s="30">
        <f t="shared" si="1"/>
        <v>0.20088174211583923</v>
      </c>
      <c r="F10" s="30">
        <f t="shared" si="1"/>
        <v>0.17324838988774319</v>
      </c>
      <c r="G10" s="30">
        <f t="shared" si="1"/>
        <v>0.38815230220900049</v>
      </c>
      <c r="H10" s="30">
        <f t="shared" si="2"/>
        <v>0.36247541358323443</v>
      </c>
      <c r="I10" s="30">
        <f t="shared" si="2"/>
        <v>0.20368851144679403</v>
      </c>
      <c r="J10" s="30">
        <f t="shared" si="2"/>
        <v>0.18245722773435891</v>
      </c>
      <c r="K10" s="30">
        <f t="shared" si="2"/>
        <v>4.6312204808846909E-2</v>
      </c>
    </row>
    <row r="11" spans="1:11">
      <c r="A11" s="30" t="s">
        <v>23</v>
      </c>
      <c r="B11" s="30">
        <f>SQRT((B9^2)+(B10^2))</f>
        <v>0.20791803851583496</v>
      </c>
      <c r="C11" s="30">
        <f t="shared" ref="C11:E11" si="3">SQRT((C9^2)+(C10^2))</f>
        <v>0.17278427722945197</v>
      </c>
      <c r="D11" s="30">
        <v>0.28760358597589802</v>
      </c>
      <c r="E11" s="30">
        <f t="shared" si="3"/>
        <v>0.26302661033221175</v>
      </c>
      <c r="F11" s="30">
        <v>0.14201468630167127</v>
      </c>
      <c r="G11" s="30">
        <v>0.2025206483169415</v>
      </c>
      <c r="H11" s="30">
        <f>SQRT((H9^2)+(H10^2))</f>
        <v>0.37268652363485455</v>
      </c>
      <c r="I11" s="30">
        <f>SQRT((I9^2)+(I10^2))</f>
        <v>0.35230143122830238</v>
      </c>
      <c r="J11" s="30">
        <f>SQRT((J9^2)+(J10^2))</f>
        <v>0.26318635297718318</v>
      </c>
      <c r="K11" s="30">
        <f>SQRT((K9^2)+(K10^2))</f>
        <v>0.17152652103526969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W51"/>
  <sheetViews>
    <sheetView workbookViewId="0">
      <selection activeCell="S3" sqref="S3:V13"/>
    </sheetView>
  </sheetViews>
  <sheetFormatPr defaultColWidth="11" defaultRowHeight="15.75"/>
  <cols>
    <col min="1" max="1" width="17.5" customWidth="1"/>
    <col min="2" max="7" width="10.875" style="19"/>
    <col min="8" max="8" width="13" style="19" bestFit="1" customWidth="1"/>
    <col min="9" max="9" width="11.375" style="19" bestFit="1" customWidth="1"/>
    <col min="10" max="10" width="12.375" style="19" bestFit="1" customWidth="1"/>
    <col min="11" max="11" width="10.875" style="19"/>
    <col min="12" max="12" width="14" style="19" bestFit="1" customWidth="1"/>
    <col min="13" max="13" width="12.375" style="19" bestFit="1" customWidth="1"/>
    <col min="14" max="14" width="13.375" style="19" bestFit="1" customWidth="1"/>
    <col min="15" max="15" width="11.125" style="19" bestFit="1" customWidth="1"/>
    <col min="16" max="16" width="16.625" style="19" bestFit="1" customWidth="1"/>
    <col min="17" max="17" width="15.125" style="19" bestFit="1" customWidth="1"/>
    <col min="18" max="18" width="16.125" style="19" bestFit="1" customWidth="1"/>
    <col min="19" max="19" width="10.875" style="19"/>
    <col min="20" max="20" width="15.125" style="19" bestFit="1" customWidth="1"/>
    <col min="21" max="21" width="13.5" style="19" bestFit="1" customWidth="1"/>
    <col min="22" max="22" width="14.5" style="19" bestFit="1" customWidth="1"/>
  </cols>
  <sheetData>
    <row r="1" spans="1:22" ht="21">
      <c r="A1" s="8" t="s">
        <v>41</v>
      </c>
    </row>
    <row r="2" spans="1:22" ht="21">
      <c r="A2" s="8"/>
    </row>
    <row r="3" spans="1:22" s="7" customFormat="1">
      <c r="A3" s="7" t="s">
        <v>29</v>
      </c>
      <c r="B3" s="14" t="s">
        <v>20</v>
      </c>
      <c r="C3" s="14" t="s">
        <v>19</v>
      </c>
      <c r="D3" s="14" t="s">
        <v>16</v>
      </c>
      <c r="E3" s="14" t="s">
        <v>15</v>
      </c>
      <c r="F3" s="14" t="s">
        <v>14</v>
      </c>
      <c r="G3" s="14" t="s">
        <v>18</v>
      </c>
      <c r="H3" s="14" t="s">
        <v>13</v>
      </c>
      <c r="I3" s="14" t="s">
        <v>12</v>
      </c>
      <c r="J3" s="14" t="s">
        <v>11</v>
      </c>
      <c r="K3" s="14" t="s">
        <v>17</v>
      </c>
      <c r="L3" s="14" t="s">
        <v>8</v>
      </c>
      <c r="M3" s="14" t="s">
        <v>7</v>
      </c>
      <c r="N3" s="14" t="s">
        <v>6</v>
      </c>
      <c r="O3" s="14" t="s">
        <v>10</v>
      </c>
      <c r="P3" s="14" t="s">
        <v>5</v>
      </c>
      <c r="Q3" s="14" t="s">
        <v>4</v>
      </c>
      <c r="R3" s="14" t="s">
        <v>3</v>
      </c>
      <c r="S3" s="14" t="s">
        <v>9</v>
      </c>
      <c r="T3" s="14" t="s">
        <v>2</v>
      </c>
      <c r="U3" s="14" t="s">
        <v>1</v>
      </c>
      <c r="V3" s="14" t="s">
        <v>0</v>
      </c>
    </row>
    <row r="4" spans="1:22">
      <c r="A4">
        <v>4</v>
      </c>
      <c r="B4" s="19">
        <v>1.0642542423342392</v>
      </c>
      <c r="C4" s="19">
        <v>0.87441903848588309</v>
      </c>
      <c r="D4" s="19">
        <v>1.6536915044734872</v>
      </c>
      <c r="E4" s="19">
        <v>1.7027353292262184</v>
      </c>
      <c r="F4" s="19">
        <v>1.066006466383929</v>
      </c>
      <c r="G4" s="19">
        <v>0.60773169442489505</v>
      </c>
      <c r="H4" s="19">
        <v>1.197468433709332</v>
      </c>
      <c r="I4" s="19">
        <v>1.3294015438585032</v>
      </c>
      <c r="J4" s="19">
        <v>1.3675739252671146</v>
      </c>
      <c r="K4" s="19">
        <v>0.5114000768707424</v>
      </c>
      <c r="L4" s="19">
        <v>0.68864964529507322</v>
      </c>
      <c r="M4" s="19">
        <v>1.3908493744003436</v>
      </c>
      <c r="N4" s="19">
        <v>0.71524781650515179</v>
      </c>
      <c r="O4" s="19">
        <v>0.59442819814289294</v>
      </c>
      <c r="P4" s="19">
        <v>1.4554330621558631</v>
      </c>
      <c r="Q4" s="19">
        <v>0.93819004206724577</v>
      </c>
      <c r="R4" s="19">
        <v>0.88069328052345286</v>
      </c>
      <c r="S4" s="19">
        <v>0.49338199846063557</v>
      </c>
      <c r="T4" s="19">
        <v>0.74947538870220998</v>
      </c>
      <c r="U4" s="19">
        <v>1.1355813915692801</v>
      </c>
      <c r="V4" s="19">
        <v>1.1338216271778183</v>
      </c>
    </row>
    <row r="5" spans="1:22">
      <c r="A5">
        <v>6</v>
      </c>
      <c r="B5" s="19">
        <v>1.6436533814640981</v>
      </c>
      <c r="C5" s="19">
        <v>2.3578577317292897</v>
      </c>
      <c r="D5" s="19">
        <v>2.8477016437781004</v>
      </c>
      <c r="E5" s="19">
        <v>2.3564529499914735</v>
      </c>
      <c r="F5" s="19">
        <v>1.8389160466492083</v>
      </c>
      <c r="G5" s="19">
        <v>1.1682825370496499</v>
      </c>
      <c r="H5" s="19">
        <v>1.6499625800182127</v>
      </c>
      <c r="I5" s="19">
        <v>2.318585421548605</v>
      </c>
      <c r="J5" s="19">
        <v>2.3802336958538457</v>
      </c>
      <c r="K5" s="19">
        <v>0.81056465073546391</v>
      </c>
      <c r="L5" s="19">
        <v>1.9325177809099643</v>
      </c>
      <c r="M5" s="19">
        <v>2.1683387431094396</v>
      </c>
      <c r="N5" s="19">
        <v>1.7384625541326058</v>
      </c>
      <c r="O5" s="19">
        <v>0.64014957859400212</v>
      </c>
      <c r="P5" s="19">
        <v>1.6708482372715918</v>
      </c>
      <c r="Q5" s="19">
        <v>2.0724280988677637</v>
      </c>
      <c r="R5" s="19">
        <v>1.0820363990544974</v>
      </c>
      <c r="S5" s="19">
        <v>0.73626661468686105</v>
      </c>
      <c r="T5" s="19">
        <v>1.6353344689251517</v>
      </c>
      <c r="U5" s="19">
        <v>1.3249251508535445</v>
      </c>
      <c r="V5" s="19">
        <v>2.0719039237899097</v>
      </c>
    </row>
    <row r="6" spans="1:22">
      <c r="A6">
        <v>8</v>
      </c>
      <c r="B6" s="19">
        <v>1.503223556257564</v>
      </c>
      <c r="C6" s="19">
        <v>2.108064254589157</v>
      </c>
      <c r="D6" s="19">
        <v>2.641722240795259</v>
      </c>
      <c r="E6" s="19">
        <v>2.4026341439676138</v>
      </c>
      <c r="F6" s="19">
        <v>1.843868254657238</v>
      </c>
      <c r="G6" s="19">
        <v>1.1221490363064246</v>
      </c>
      <c r="H6" s="19">
        <v>2.0512010956317481</v>
      </c>
      <c r="I6" s="19">
        <v>2.4528802357680739</v>
      </c>
      <c r="J6" s="19">
        <v>3.7870320830238371</v>
      </c>
      <c r="K6" s="19">
        <v>0.98845738043377962</v>
      </c>
      <c r="L6" s="19">
        <v>1.6420273332338882</v>
      </c>
      <c r="M6" s="19">
        <v>2.5298679130607677</v>
      </c>
      <c r="N6" s="19">
        <v>1.4060941929525479</v>
      </c>
      <c r="O6" s="19">
        <v>0.8249976039114264</v>
      </c>
      <c r="P6" s="19">
        <v>2.5641156167716552</v>
      </c>
      <c r="Q6" s="19">
        <v>1.9951978689871055</v>
      </c>
      <c r="R6" s="19">
        <v>1.4774292873661079</v>
      </c>
      <c r="S6" s="19">
        <v>0.69236988126677279</v>
      </c>
      <c r="T6" s="19">
        <v>1.6946607891168846</v>
      </c>
      <c r="U6" s="19">
        <v>1.6067508297649142</v>
      </c>
      <c r="V6" s="19">
        <v>2.6175809729081654</v>
      </c>
    </row>
    <row r="7" spans="1:22">
      <c r="A7">
        <v>12</v>
      </c>
      <c r="B7" s="19">
        <v>1.2676101234505261</v>
      </c>
      <c r="C7" s="19">
        <v>2.3586321289554775</v>
      </c>
      <c r="D7" s="19">
        <v>3.5293418474091389</v>
      </c>
      <c r="E7" s="19">
        <v>2.6115357057306299</v>
      </c>
      <c r="F7" s="19">
        <v>2.2182064737026788</v>
      </c>
      <c r="G7" s="19">
        <v>1.4302578963645833</v>
      </c>
      <c r="H7" s="19">
        <v>2.4629205042344631</v>
      </c>
      <c r="I7" s="19">
        <v>2.4639511005466743</v>
      </c>
      <c r="J7" s="19">
        <v>3.9064224004010772</v>
      </c>
      <c r="K7" s="19">
        <v>0.98476259084488371</v>
      </c>
      <c r="L7" s="19">
        <v>2.3328234228036044</v>
      </c>
      <c r="M7" s="19">
        <v>2.5129145919980256</v>
      </c>
      <c r="N7" s="19">
        <v>2.1061819693212187</v>
      </c>
      <c r="O7" s="19">
        <v>1.0735506891984015</v>
      </c>
      <c r="P7" s="19">
        <v>3.3472068907267598</v>
      </c>
      <c r="Q7" s="19">
        <v>2.8282525776624432</v>
      </c>
      <c r="R7" s="19">
        <v>1.9442456401091228</v>
      </c>
      <c r="S7" s="19">
        <v>1.0048394497696886</v>
      </c>
      <c r="T7" s="19">
        <v>2.1567167329361365</v>
      </c>
      <c r="U7" s="19">
        <v>2.5341310437874074</v>
      </c>
      <c r="V7" s="19">
        <v>2.4888088718096602</v>
      </c>
    </row>
    <row r="9" spans="1:22" s="7" customFormat="1">
      <c r="A9" s="7" t="s">
        <v>30</v>
      </c>
      <c r="B9" s="14" t="s">
        <v>20</v>
      </c>
      <c r="C9" s="14" t="s">
        <v>19</v>
      </c>
      <c r="D9" s="14" t="s">
        <v>16</v>
      </c>
      <c r="E9" s="14" t="s">
        <v>15</v>
      </c>
      <c r="F9" s="14" t="s">
        <v>14</v>
      </c>
      <c r="G9" s="14" t="s">
        <v>18</v>
      </c>
      <c r="H9" s="14" t="s">
        <v>13</v>
      </c>
      <c r="I9" s="14" t="s">
        <v>12</v>
      </c>
      <c r="J9" s="14" t="s">
        <v>11</v>
      </c>
      <c r="K9" s="14" t="s">
        <v>17</v>
      </c>
      <c r="L9" s="14" t="s">
        <v>8</v>
      </c>
      <c r="M9" s="14" t="s">
        <v>7</v>
      </c>
      <c r="N9" s="14" t="s">
        <v>6</v>
      </c>
      <c r="O9" s="14" t="s">
        <v>10</v>
      </c>
      <c r="P9" s="14" t="s">
        <v>5</v>
      </c>
      <c r="Q9" s="14" t="s">
        <v>4</v>
      </c>
      <c r="R9" s="14" t="s">
        <v>3</v>
      </c>
      <c r="S9" s="14" t="s">
        <v>9</v>
      </c>
      <c r="T9" s="14" t="s">
        <v>2</v>
      </c>
      <c r="U9" s="14" t="s">
        <v>1</v>
      </c>
      <c r="V9" s="14" t="s">
        <v>0</v>
      </c>
    </row>
    <row r="10" spans="1:22">
      <c r="A10">
        <v>4</v>
      </c>
      <c r="B10" s="19">
        <v>6.3207935024858233E-2</v>
      </c>
      <c r="C10" s="19">
        <v>3.2437136672030936E-2</v>
      </c>
      <c r="D10" s="19">
        <v>0.29209352097535402</v>
      </c>
      <c r="E10" s="19">
        <v>0.62822213450735453</v>
      </c>
      <c r="F10" s="19">
        <v>0.3242611170452116</v>
      </c>
      <c r="G10" s="19">
        <v>0.14611933991014495</v>
      </c>
      <c r="H10" s="19">
        <v>1.0575200020037381</v>
      </c>
      <c r="I10" s="19">
        <v>0.50473453869937346</v>
      </c>
      <c r="J10" s="19">
        <v>0.29670761989766459</v>
      </c>
      <c r="K10" s="19">
        <v>0.1338845225359272</v>
      </c>
      <c r="L10" s="19">
        <v>0.71237200535404199</v>
      </c>
      <c r="M10" s="19">
        <v>0.63531472291453839</v>
      </c>
      <c r="N10" s="19">
        <v>0.74057457675536098</v>
      </c>
      <c r="O10" s="19">
        <v>0.2635860429508956</v>
      </c>
      <c r="P10" s="19">
        <v>0.77162880222392671</v>
      </c>
      <c r="Q10" s="19">
        <v>0.12851484805413402</v>
      </c>
      <c r="R10" s="19">
        <v>0.46554406686897043</v>
      </c>
      <c r="S10" s="19">
        <v>5.4770012081812147E-2</v>
      </c>
      <c r="T10" s="19">
        <v>2.7281127182797679E-2</v>
      </c>
      <c r="U10" s="19">
        <v>0.2378758985811894</v>
      </c>
      <c r="V10" s="19">
        <v>0.19087487640014472</v>
      </c>
    </row>
    <row r="11" spans="1:22">
      <c r="A11">
        <v>6</v>
      </c>
      <c r="B11" s="19">
        <v>7.9529427621790771E-2</v>
      </c>
      <c r="C11" s="19">
        <v>0.31851021211270414</v>
      </c>
      <c r="D11" s="19">
        <v>0.34974589470999112</v>
      </c>
      <c r="E11" s="19">
        <v>0.50333296008938533</v>
      </c>
      <c r="F11" s="19">
        <v>0.23365070416648565</v>
      </c>
      <c r="G11" s="19">
        <v>0.25577895783546234</v>
      </c>
      <c r="H11" s="19">
        <v>1.4374519802532151</v>
      </c>
      <c r="I11" s="19">
        <v>0.59146530483051729</v>
      </c>
      <c r="J11" s="19">
        <v>0.37637676934975817</v>
      </c>
      <c r="K11" s="19">
        <v>0.11518170375334559</v>
      </c>
      <c r="L11" s="19">
        <v>2.1382894309404854</v>
      </c>
      <c r="M11" s="19">
        <v>0.31637065777921541</v>
      </c>
      <c r="N11" s="19">
        <v>1.7986571448639255</v>
      </c>
      <c r="O11" s="19">
        <v>0.22584495884139977</v>
      </c>
      <c r="P11" s="19">
        <v>0.81728867461796872</v>
      </c>
      <c r="Q11" s="19">
        <v>0.40967074395091707</v>
      </c>
      <c r="R11" s="19">
        <v>0.49598256380281325</v>
      </c>
      <c r="S11" s="19">
        <v>0.19407689225361613</v>
      </c>
      <c r="T11" s="19">
        <v>0.25535669536436673</v>
      </c>
      <c r="U11" s="19">
        <v>0.29570854389771217</v>
      </c>
      <c r="V11" s="19">
        <v>0.46235428501946696</v>
      </c>
    </row>
    <row r="12" spans="1:22">
      <c r="A12">
        <v>8</v>
      </c>
      <c r="B12" s="19">
        <v>0.29601791819931189</v>
      </c>
      <c r="C12" s="19">
        <v>0.2920627781405537</v>
      </c>
      <c r="D12" s="19">
        <v>0.41280204468020842</v>
      </c>
      <c r="E12" s="19">
        <v>0.63233607933613045</v>
      </c>
      <c r="F12" s="19">
        <v>0.15080193184402538</v>
      </c>
      <c r="G12" s="19">
        <v>0.43921067528060304</v>
      </c>
      <c r="H12" s="19">
        <v>1.7987201847845844</v>
      </c>
      <c r="I12" s="19">
        <v>0.32552799822528544</v>
      </c>
      <c r="J12" s="19">
        <v>0.3146855500410059</v>
      </c>
      <c r="K12" s="19">
        <v>4.9807954068754177E-2</v>
      </c>
      <c r="L12" s="19">
        <v>1.6257856280510463</v>
      </c>
      <c r="M12" s="19">
        <v>0.9497879972883998</v>
      </c>
      <c r="N12" s="19">
        <v>1.3875492115122046</v>
      </c>
      <c r="O12" s="19">
        <v>0.32896884195300846</v>
      </c>
      <c r="P12" s="19">
        <v>1.2264562164919208</v>
      </c>
      <c r="Q12" s="19">
        <v>0.60914696582556049</v>
      </c>
      <c r="R12" s="19">
        <v>0.84382020140445024</v>
      </c>
      <c r="S12" s="19">
        <v>0.14907798361319377</v>
      </c>
      <c r="T12" s="19">
        <v>0.56565081944445539</v>
      </c>
      <c r="U12" s="19">
        <v>0.31958576291505364</v>
      </c>
      <c r="V12" s="19">
        <v>0.34284464345345295</v>
      </c>
    </row>
    <row r="13" spans="1:22">
      <c r="A13">
        <v>12</v>
      </c>
      <c r="B13" s="19">
        <v>0.38685379589964636</v>
      </c>
      <c r="C13" s="19">
        <v>0.81133329816983835</v>
      </c>
      <c r="D13" s="19">
        <v>0.89484136550948945</v>
      </c>
      <c r="E13" s="19">
        <v>0.58423244018631937</v>
      </c>
      <c r="F13" s="19">
        <v>0.25895999805660125</v>
      </c>
      <c r="G13" s="19">
        <v>0.33612600849128405</v>
      </c>
      <c r="H13" s="19">
        <v>2.1951695277312107</v>
      </c>
      <c r="I13" s="19">
        <v>0.77733964305115666</v>
      </c>
      <c r="J13" s="19">
        <v>0.44200680431255196</v>
      </c>
      <c r="K13" s="19">
        <v>0.10169178728783121</v>
      </c>
      <c r="L13" s="19">
        <v>2.6906364474644731</v>
      </c>
      <c r="M13" s="19">
        <v>0.84620944842579271</v>
      </c>
      <c r="N13" s="19">
        <v>2.0073677476570229</v>
      </c>
      <c r="O13" s="19">
        <v>0.33595501118055254</v>
      </c>
      <c r="P13" s="19">
        <v>1.3545646606185222</v>
      </c>
      <c r="Q13" s="19">
        <v>0.27815430617000708</v>
      </c>
      <c r="R13" s="19">
        <v>0.96245494290659295</v>
      </c>
      <c r="S13" s="19">
        <v>0.12142499711719258</v>
      </c>
      <c r="T13" s="19">
        <v>0.4900057663751185</v>
      </c>
      <c r="U13" s="19">
        <v>0.31775674406293997</v>
      </c>
      <c r="V13" s="19">
        <v>0.20563478428116402</v>
      </c>
    </row>
    <row r="14" spans="1:22">
      <c r="B14" s="19">
        <f t="shared" ref="B14:V14" si="0">B7/B4</f>
        <v>1.1910782903437289</v>
      </c>
      <c r="C14" s="19">
        <f t="shared" si="0"/>
        <v>2.6973705113278545</v>
      </c>
      <c r="D14" s="19">
        <f t="shared" si="0"/>
        <v>2.1342202205560903</v>
      </c>
      <c r="E14" s="19">
        <f t="shared" si="0"/>
        <v>1.5337296765419213</v>
      </c>
      <c r="F14" s="19">
        <f t="shared" si="0"/>
        <v>2.0808564897614583</v>
      </c>
      <c r="G14" s="19">
        <f t="shared" si="0"/>
        <v>2.3534364086738249</v>
      </c>
      <c r="H14" s="19">
        <f t="shared" si="0"/>
        <v>2.0567728007703803</v>
      </c>
      <c r="I14" s="19">
        <f t="shared" si="0"/>
        <v>1.8534287942792766</v>
      </c>
      <c r="J14" s="19">
        <f t="shared" si="0"/>
        <v>2.8564615983286421</v>
      </c>
      <c r="K14" s="19">
        <f t="shared" si="0"/>
        <v>1.9256207329311466</v>
      </c>
      <c r="L14" s="19">
        <f t="shared" si="0"/>
        <v>3.3875330347466224</v>
      </c>
      <c r="M14" s="19">
        <f t="shared" si="0"/>
        <v>1.8067481916087813</v>
      </c>
      <c r="N14" s="19">
        <f t="shared" si="0"/>
        <v>2.9446884292670163</v>
      </c>
      <c r="O14" s="19">
        <f t="shared" si="0"/>
        <v>1.8060224810202117</v>
      </c>
      <c r="P14" s="19">
        <f t="shared" si="0"/>
        <v>2.2998013290756929</v>
      </c>
      <c r="Q14" s="19">
        <f t="shared" si="0"/>
        <v>3.0145838805009668</v>
      </c>
      <c r="R14" s="19">
        <f t="shared" si="0"/>
        <v>2.2076308325567466</v>
      </c>
      <c r="S14" s="19">
        <f t="shared" si="0"/>
        <v>2.0366358174899233</v>
      </c>
      <c r="T14" s="19">
        <f t="shared" si="0"/>
        <v>2.8776351638053157</v>
      </c>
      <c r="U14" s="19">
        <f t="shared" si="0"/>
        <v>2.2315714774838349</v>
      </c>
      <c r="V14" s="19">
        <f t="shared" si="0"/>
        <v>2.1950620910314829</v>
      </c>
    </row>
    <row r="15" spans="1:22" ht="21">
      <c r="A15" s="8" t="s">
        <v>42</v>
      </c>
    </row>
    <row r="16" spans="1:22" ht="21">
      <c r="A16" s="8"/>
    </row>
    <row r="17" spans="1:22" s="7" customFormat="1">
      <c r="A17" s="7" t="s">
        <v>29</v>
      </c>
      <c r="B17" s="14" t="s">
        <v>20</v>
      </c>
      <c r="C17" s="14" t="s">
        <v>19</v>
      </c>
      <c r="D17" s="14" t="s">
        <v>16</v>
      </c>
      <c r="E17" s="14" t="s">
        <v>15</v>
      </c>
      <c r="F17" s="14" t="s">
        <v>14</v>
      </c>
      <c r="G17" s="14" t="s">
        <v>18</v>
      </c>
      <c r="H17" s="14" t="s">
        <v>13</v>
      </c>
      <c r="I17" s="14" t="s">
        <v>12</v>
      </c>
      <c r="J17" s="14" t="s">
        <v>11</v>
      </c>
      <c r="K17" s="14" t="s">
        <v>17</v>
      </c>
      <c r="L17" s="14" t="s">
        <v>8</v>
      </c>
      <c r="M17" s="14" t="s">
        <v>7</v>
      </c>
      <c r="N17" s="14" t="s">
        <v>6</v>
      </c>
      <c r="O17" s="14" t="s">
        <v>10</v>
      </c>
      <c r="P17" s="14" t="s">
        <v>5</v>
      </c>
      <c r="Q17" s="14" t="s">
        <v>4</v>
      </c>
      <c r="R17" s="14" t="s">
        <v>3</v>
      </c>
      <c r="S17" s="14" t="s">
        <v>9</v>
      </c>
      <c r="T17" s="14" t="s">
        <v>2</v>
      </c>
      <c r="U17" s="14" t="s">
        <v>1</v>
      </c>
      <c r="V17" s="14" t="s">
        <v>0</v>
      </c>
    </row>
    <row r="18" spans="1:22">
      <c r="A18">
        <v>4</v>
      </c>
      <c r="B18" s="19">
        <v>8.0419805721490558</v>
      </c>
      <c r="C18" s="19">
        <v>7.4042144978699689</v>
      </c>
      <c r="D18" s="19">
        <v>10.828070734965882</v>
      </c>
      <c r="E18" s="19">
        <v>10.939894229542384</v>
      </c>
      <c r="F18" s="19">
        <v>7.5746629291691177</v>
      </c>
      <c r="G18" s="19">
        <v>3.7443543196806459</v>
      </c>
      <c r="H18" s="19">
        <v>11.757512869729494</v>
      </c>
      <c r="I18" s="19">
        <v>11.362228409283736</v>
      </c>
      <c r="J18" s="19">
        <v>10.442473254000843</v>
      </c>
      <c r="K18" s="19">
        <v>2.082545059587106</v>
      </c>
      <c r="L18" s="19">
        <v>11.546693336301574</v>
      </c>
      <c r="M18" s="19">
        <v>12.352329299079299</v>
      </c>
      <c r="N18" s="19">
        <v>9.6133180320941136</v>
      </c>
      <c r="O18" s="19">
        <v>8.6133782598921727</v>
      </c>
      <c r="P18" s="19">
        <v>13.138215132914668</v>
      </c>
      <c r="Q18" s="19">
        <v>12.740915566507697</v>
      </c>
      <c r="R18" s="19">
        <v>8.4494148831524569</v>
      </c>
      <c r="S18" s="19">
        <v>5.7002179653822216</v>
      </c>
      <c r="T18" s="19">
        <v>8.7976489458559772</v>
      </c>
      <c r="U18" s="19">
        <v>10.311833301718652</v>
      </c>
      <c r="V18" s="19">
        <v>11.200645379914198</v>
      </c>
    </row>
    <row r="19" spans="1:22">
      <c r="A19">
        <v>6</v>
      </c>
      <c r="B19" s="19">
        <v>7.1356953394258822</v>
      </c>
      <c r="C19" s="19">
        <v>8.6763748764281683</v>
      </c>
      <c r="D19" s="19">
        <v>10.436035155080528</v>
      </c>
      <c r="E19" s="19">
        <v>10.794642539001424</v>
      </c>
      <c r="F19" s="19">
        <v>8.9843734922857035</v>
      </c>
      <c r="G19" s="19">
        <v>4.3531135973666117</v>
      </c>
      <c r="H19" s="19">
        <v>15.168111726389975</v>
      </c>
      <c r="I19" s="19">
        <v>13.752822326896272</v>
      </c>
      <c r="J19" s="19">
        <v>15.470737544649657</v>
      </c>
      <c r="K19" s="19">
        <v>4.8112435082403717</v>
      </c>
      <c r="L19" s="19">
        <v>13.701718502397256</v>
      </c>
      <c r="M19" s="19">
        <v>20.265649319004691</v>
      </c>
      <c r="N19" s="19">
        <v>10.290885767887671</v>
      </c>
      <c r="O19" s="19">
        <v>5.6879081398330333</v>
      </c>
      <c r="P19" s="19">
        <v>10.840693654903896</v>
      </c>
      <c r="Q19" s="19">
        <v>10.989250565701354</v>
      </c>
      <c r="R19" s="19">
        <v>9.3880831382856691</v>
      </c>
      <c r="S19" s="19">
        <v>7.8285829120767545</v>
      </c>
      <c r="T19" s="19">
        <v>11.008062788653389</v>
      </c>
      <c r="U19" s="19">
        <v>9.7734635538696342</v>
      </c>
      <c r="V19" s="19">
        <v>10.165980599839004</v>
      </c>
    </row>
    <row r="20" spans="1:22">
      <c r="A20">
        <v>8</v>
      </c>
      <c r="B20" s="19">
        <v>7.5780895994157236</v>
      </c>
      <c r="C20" s="19">
        <v>7.8309991931657299</v>
      </c>
      <c r="D20" s="19">
        <v>11.062813382067754</v>
      </c>
      <c r="E20" s="19">
        <v>9.4398678753300374</v>
      </c>
      <c r="F20" s="19">
        <v>8.0838711343197449</v>
      </c>
      <c r="G20" s="19">
        <v>4.3212396685752816</v>
      </c>
      <c r="H20" s="19">
        <v>14.661588687740872</v>
      </c>
      <c r="I20" s="19">
        <v>13.40361410235605</v>
      </c>
      <c r="J20" s="19">
        <v>14.243974294794176</v>
      </c>
      <c r="K20" s="19">
        <v>3.8939848482586368</v>
      </c>
      <c r="L20" s="19">
        <v>15.288807831800652</v>
      </c>
      <c r="M20" s="19">
        <v>19.584023311500165</v>
      </c>
      <c r="N20" s="19">
        <v>10.316957292855532</v>
      </c>
      <c r="O20" s="19">
        <v>7.1047655494932469</v>
      </c>
      <c r="P20" s="19">
        <v>11.592805299028029</v>
      </c>
      <c r="R20" s="19">
        <v>7.8988652631000988</v>
      </c>
      <c r="S20" s="19">
        <v>6.696647131681476</v>
      </c>
      <c r="T20" s="19">
        <v>9.1612275223343023</v>
      </c>
      <c r="U20" s="19">
        <v>9.3806741935921441</v>
      </c>
      <c r="V20" s="19">
        <v>9.8907002239317467</v>
      </c>
    </row>
    <row r="21" spans="1:22">
      <c r="A21">
        <v>12</v>
      </c>
      <c r="B21" s="19">
        <v>7.9571258621704004</v>
      </c>
      <c r="C21" s="19">
        <v>8.4144025285535733</v>
      </c>
      <c r="D21" s="19">
        <v>10.362896571800929</v>
      </c>
      <c r="E21" s="19">
        <v>9.7953188396331345</v>
      </c>
      <c r="F21" s="19">
        <v>7.3068504408569694</v>
      </c>
      <c r="G21" s="19">
        <v>3.8954771234795484</v>
      </c>
      <c r="H21" s="19">
        <v>13.924697863109161</v>
      </c>
      <c r="I21" s="19">
        <v>13.238588416761262</v>
      </c>
      <c r="J21" s="19">
        <v>14.980581194353734</v>
      </c>
      <c r="K21" s="19">
        <v>4.280853948841127</v>
      </c>
      <c r="L21" s="19">
        <v>15.714661227065525</v>
      </c>
      <c r="M21" s="19">
        <v>17.075687848512981</v>
      </c>
      <c r="N21" s="19">
        <v>8.0789695561407573</v>
      </c>
      <c r="O21" s="19">
        <v>7.1820137244406022</v>
      </c>
      <c r="P21" s="19">
        <v>13.050266367098928</v>
      </c>
      <c r="Q21" s="19">
        <v>11.20589666776077</v>
      </c>
      <c r="R21" s="19">
        <v>8.9666382229719908</v>
      </c>
      <c r="S21" s="19">
        <v>6.8333451336327213</v>
      </c>
      <c r="T21" s="19">
        <v>9.3640031161092256</v>
      </c>
      <c r="U21" s="19">
        <v>8.339979984015498</v>
      </c>
      <c r="V21" s="19">
        <v>10.172011560004464</v>
      </c>
    </row>
    <row r="23" spans="1:22" s="7" customFormat="1">
      <c r="A23" s="7" t="s">
        <v>30</v>
      </c>
      <c r="B23" s="14" t="s">
        <v>20</v>
      </c>
      <c r="C23" s="14" t="s">
        <v>19</v>
      </c>
      <c r="D23" s="14" t="s">
        <v>16</v>
      </c>
      <c r="E23" s="14" t="s">
        <v>15</v>
      </c>
      <c r="F23" s="14" t="s">
        <v>14</v>
      </c>
      <c r="G23" s="14" t="s">
        <v>18</v>
      </c>
      <c r="H23" s="14" t="s">
        <v>13</v>
      </c>
      <c r="I23" s="14" t="s">
        <v>12</v>
      </c>
      <c r="J23" s="14" t="s">
        <v>11</v>
      </c>
      <c r="K23" s="14" t="s">
        <v>17</v>
      </c>
      <c r="L23" s="14" t="s">
        <v>8</v>
      </c>
      <c r="M23" s="14" t="s">
        <v>7</v>
      </c>
      <c r="N23" s="14" t="s">
        <v>6</v>
      </c>
      <c r="O23" s="14" t="s">
        <v>10</v>
      </c>
      <c r="P23" s="14" t="s">
        <v>5</v>
      </c>
      <c r="Q23" s="14" t="s">
        <v>4</v>
      </c>
      <c r="R23" s="14" t="s">
        <v>3</v>
      </c>
      <c r="S23" s="14" t="s">
        <v>9</v>
      </c>
      <c r="T23" s="14" t="s">
        <v>2</v>
      </c>
      <c r="U23" s="14" t="s">
        <v>1</v>
      </c>
      <c r="V23" s="14" t="s">
        <v>0</v>
      </c>
    </row>
    <row r="24" spans="1:22">
      <c r="A24">
        <v>4</v>
      </c>
      <c r="B24" s="19">
        <v>0.4795079186781484</v>
      </c>
      <c r="C24" s="19">
        <v>0.26675616265158736</v>
      </c>
      <c r="D24" s="19">
        <v>0.66740036251727253</v>
      </c>
      <c r="E24" s="19">
        <v>1.9087666942530555</v>
      </c>
      <c r="F24" s="19">
        <v>0.59198063311933213</v>
      </c>
      <c r="G24" s="19">
        <v>0.83284696779517153</v>
      </c>
      <c r="H24" s="19">
        <v>2.6361234641449993</v>
      </c>
      <c r="I24" s="19">
        <v>3.1133268032125088</v>
      </c>
      <c r="J24" s="19">
        <v>0.51947818244843336</v>
      </c>
      <c r="K24" s="19">
        <v>0.29213752877424759</v>
      </c>
      <c r="L24" s="19">
        <v>3.8824155342182589</v>
      </c>
      <c r="M24" s="19">
        <v>2.874725133678754</v>
      </c>
      <c r="N24" s="19">
        <v>1.6540319267665251</v>
      </c>
      <c r="O24" s="19">
        <v>4.4319569314180711</v>
      </c>
      <c r="P24" s="19">
        <v>2.2307715679839162</v>
      </c>
      <c r="Q24" s="19">
        <v>5.0913999319294314</v>
      </c>
      <c r="R24" s="19">
        <v>3.6695560504285827</v>
      </c>
      <c r="S24" s="19">
        <v>0.49387773503669602</v>
      </c>
      <c r="T24" s="19">
        <v>2.5288809184864696</v>
      </c>
      <c r="U24" s="19">
        <v>1.9558918389247781</v>
      </c>
      <c r="V24" s="19">
        <v>1.8498545604186549</v>
      </c>
    </row>
    <row r="25" spans="1:22">
      <c r="A25">
        <v>6</v>
      </c>
      <c r="B25" s="19">
        <v>1.1726346287683056</v>
      </c>
      <c r="C25" s="19">
        <v>1.0764667985100107</v>
      </c>
      <c r="D25" s="19">
        <v>1.481606161763255</v>
      </c>
      <c r="E25" s="19">
        <v>1.6459045934498813</v>
      </c>
      <c r="F25" s="19">
        <v>1.1960542856204279</v>
      </c>
      <c r="G25" s="19">
        <v>0.87113029003224818</v>
      </c>
      <c r="H25" s="19">
        <v>3.351642211015768</v>
      </c>
      <c r="I25" s="19">
        <v>3.6729916285266286</v>
      </c>
      <c r="J25" s="19">
        <v>3.304169824876845</v>
      </c>
      <c r="K25" s="19">
        <v>0.92851463760101571</v>
      </c>
      <c r="L25" s="19">
        <v>5.4725840104623655</v>
      </c>
      <c r="M25" s="19">
        <v>3.5123169197711981</v>
      </c>
      <c r="N25" s="19">
        <v>5.0665365275736436</v>
      </c>
      <c r="O25" s="19">
        <v>4.3523238163015492</v>
      </c>
      <c r="P25" s="19">
        <v>1.8078284445406609</v>
      </c>
      <c r="Q25" s="19">
        <v>1.1573767364581435</v>
      </c>
      <c r="R25" s="19">
        <v>4.0102984361420626</v>
      </c>
      <c r="S25" s="19">
        <v>0.77512473369453727</v>
      </c>
      <c r="T25" s="19">
        <v>0.63806216378538272</v>
      </c>
      <c r="U25" s="19">
        <v>1.5974141072759427</v>
      </c>
      <c r="V25" s="19">
        <v>1.4959144782614624</v>
      </c>
    </row>
    <row r="26" spans="1:22">
      <c r="A26">
        <v>8</v>
      </c>
      <c r="B26" s="19">
        <v>1.7120526704428256</v>
      </c>
      <c r="C26" s="19">
        <v>0.56793956128170797</v>
      </c>
      <c r="D26" s="19">
        <v>2.654154123429378</v>
      </c>
      <c r="E26" s="19">
        <v>1.207497751856861</v>
      </c>
      <c r="F26" s="19">
        <v>0.70939410464700925</v>
      </c>
      <c r="G26" s="19">
        <v>1.833423143245662</v>
      </c>
      <c r="H26" s="19">
        <v>2.6977755839392397</v>
      </c>
      <c r="I26" s="19">
        <v>3.3383772338038509</v>
      </c>
      <c r="J26" s="19">
        <v>2.169370329437474</v>
      </c>
      <c r="K26" s="19">
        <v>0.88373439999269499</v>
      </c>
      <c r="L26" s="19">
        <v>4.9273602840987403</v>
      </c>
      <c r="M26" s="19">
        <v>3.0180764088715453</v>
      </c>
      <c r="N26" s="19">
        <v>5.6264852288630172</v>
      </c>
      <c r="O26" s="19">
        <v>2.9631779443776156</v>
      </c>
      <c r="P26" s="19">
        <v>1.5672437305879019</v>
      </c>
      <c r="Q26" s="19">
        <v>2.1863952370918898</v>
      </c>
      <c r="R26" s="19">
        <v>2.874188050607581</v>
      </c>
      <c r="S26" s="19">
        <v>1.4986024235761986</v>
      </c>
      <c r="T26" s="19">
        <v>0.32894071757992621</v>
      </c>
      <c r="U26" s="19">
        <v>0.69154847796380448</v>
      </c>
      <c r="V26" s="19">
        <v>0.37094735349002267</v>
      </c>
    </row>
    <row r="27" spans="1:22">
      <c r="A27">
        <v>12</v>
      </c>
      <c r="B27" s="19">
        <v>1.5849408002133873</v>
      </c>
      <c r="C27" s="19">
        <v>1.4219199472136517</v>
      </c>
      <c r="D27" s="19">
        <v>0.8911485657776953</v>
      </c>
      <c r="E27" s="19">
        <v>1.518226611551194</v>
      </c>
      <c r="F27" s="19">
        <v>0.27701769258549713</v>
      </c>
      <c r="G27" s="19">
        <v>0.9296904202995292</v>
      </c>
      <c r="H27" s="19">
        <v>2.7147830063709</v>
      </c>
      <c r="I27" s="19">
        <v>3.2173761262763252</v>
      </c>
      <c r="J27" s="19">
        <v>2.1562073967133917</v>
      </c>
      <c r="K27" s="19">
        <v>1.1834529992050398</v>
      </c>
      <c r="L27" s="19">
        <v>3.7493079587926523</v>
      </c>
      <c r="M27" s="19">
        <v>2.9660795663236126</v>
      </c>
      <c r="N27" s="19">
        <v>4.5626921250483834</v>
      </c>
      <c r="O27" s="19">
        <v>3.0287750682945012</v>
      </c>
      <c r="P27" s="19">
        <v>2.6215602428985769</v>
      </c>
      <c r="Q27" s="19">
        <v>1.94140355493798</v>
      </c>
      <c r="R27" s="19">
        <v>3.4804212693217993</v>
      </c>
      <c r="S27" s="19">
        <v>2.476919603470503</v>
      </c>
      <c r="T27" s="19">
        <v>1.9073398559034289</v>
      </c>
      <c r="U27" s="19">
        <v>1.5216896272435108</v>
      </c>
      <c r="V27" s="19">
        <v>0.47108828268488506</v>
      </c>
    </row>
    <row r="29" spans="1:22" ht="21">
      <c r="A29" s="21"/>
    </row>
    <row r="30" spans="1:22" s="12" customFormat="1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13" customFormat="1">
      <c r="A31" s="22"/>
      <c r="B31" s="20"/>
      <c r="C31" s="20"/>
      <c r="D31" s="20"/>
      <c r="E31" s="20"/>
      <c r="F31" s="20"/>
      <c r="G31" s="19"/>
      <c r="H31" s="19"/>
      <c r="I31" s="19"/>
      <c r="J31" s="19"/>
      <c r="K31" s="19"/>
      <c r="L31" s="20"/>
      <c r="M31" s="20"/>
      <c r="N31" s="20"/>
      <c r="O31" s="20"/>
      <c r="P31" s="19"/>
      <c r="Q31" s="19"/>
      <c r="R31" s="19"/>
      <c r="S31" s="20"/>
      <c r="T31" s="20"/>
      <c r="U31" s="20"/>
      <c r="V31" s="20"/>
    </row>
    <row r="32" spans="1:22" s="13" customFormat="1">
      <c r="A32" s="22"/>
      <c r="B32" s="20"/>
      <c r="C32" s="20"/>
      <c r="D32" s="20"/>
      <c r="E32" s="20"/>
      <c r="F32" s="20"/>
      <c r="G32" s="19"/>
      <c r="H32" s="19"/>
      <c r="I32" s="19"/>
      <c r="J32" s="19"/>
      <c r="K32" s="19"/>
      <c r="L32" s="20"/>
      <c r="M32" s="20"/>
      <c r="N32" s="20"/>
      <c r="O32" s="20"/>
      <c r="P32" s="19"/>
      <c r="Q32" s="19"/>
      <c r="R32" s="19"/>
      <c r="S32" s="20"/>
      <c r="T32" s="20"/>
      <c r="U32" s="20"/>
      <c r="V32" s="20"/>
    </row>
    <row r="33" spans="1:23" s="13" customFormat="1">
      <c r="A33" s="22"/>
      <c r="B33" s="20"/>
      <c r="C33" s="20"/>
      <c r="D33" s="20"/>
      <c r="E33" s="20"/>
      <c r="F33" s="20"/>
      <c r="G33" s="19"/>
      <c r="H33" s="19"/>
      <c r="I33" s="19"/>
      <c r="J33" s="19"/>
      <c r="K33" s="19"/>
      <c r="L33" s="20"/>
      <c r="M33" s="20"/>
      <c r="N33" s="20"/>
      <c r="O33" s="20"/>
      <c r="P33" s="19"/>
      <c r="Q33" s="19"/>
      <c r="R33" s="19"/>
      <c r="S33" s="20"/>
      <c r="T33" s="20"/>
      <c r="U33" s="20"/>
      <c r="V33" s="20"/>
    </row>
    <row r="35" spans="1:23" ht="21">
      <c r="A35" s="21"/>
    </row>
    <row r="36" spans="1:23" s="12" customForma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3">
      <c r="A37" s="22"/>
      <c r="D37"/>
    </row>
    <row r="38" spans="1:23">
      <c r="A38" s="22"/>
      <c r="D38"/>
      <c r="Q38"/>
    </row>
    <row r="39" spans="1:23">
      <c r="A39" s="22"/>
      <c r="D39"/>
      <c r="R39"/>
    </row>
    <row r="40" spans="1:23">
      <c r="R40"/>
    </row>
    <row r="41" spans="1:23" ht="21">
      <c r="A41" s="21"/>
    </row>
    <row r="42" spans="1:23" s="12" customForma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3">
      <c r="A43" s="22"/>
      <c r="P43" s="24"/>
      <c r="Q43" s="24"/>
      <c r="R43" s="24"/>
      <c r="S43" s="24"/>
      <c r="T43" s="24"/>
      <c r="U43" s="24"/>
      <c r="V43" s="24"/>
      <c r="W43" s="25"/>
    </row>
    <row r="44" spans="1:23">
      <c r="A44" s="22"/>
      <c r="P44" s="24"/>
      <c r="Q44" s="24"/>
      <c r="R44" s="24"/>
      <c r="S44" s="24"/>
      <c r="T44" s="24"/>
      <c r="U44" s="24"/>
      <c r="V44" s="24"/>
      <c r="W44" s="25"/>
    </row>
    <row r="45" spans="1:23">
      <c r="A45" s="22"/>
      <c r="P45" s="24"/>
      <c r="Q45" s="24"/>
      <c r="R45" s="24"/>
      <c r="S45" s="24"/>
      <c r="T45" s="24"/>
      <c r="U45" s="24"/>
      <c r="V45" s="24"/>
      <c r="W45" s="25"/>
    </row>
    <row r="47" spans="1:23" ht="21">
      <c r="A47" s="21"/>
    </row>
    <row r="48" spans="1:23" s="12" customForma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>
      <c r="A49" s="13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/>
      <c r="T49" s="13"/>
      <c r="U49" s="13"/>
      <c r="V49" s="13"/>
    </row>
    <row r="50" spans="1:22">
      <c r="A50" s="13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/>
      <c r="T50" s="13"/>
      <c r="U50" s="13"/>
      <c r="V50" s="13"/>
    </row>
    <row r="51" spans="1:22">
      <c r="A51" s="13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/>
      <c r="T51" s="13"/>
      <c r="U51" s="13"/>
      <c r="V51" s="13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V32"/>
  <sheetViews>
    <sheetView workbookViewId="0">
      <selection activeCell="L31" sqref="L31"/>
    </sheetView>
  </sheetViews>
  <sheetFormatPr defaultColWidth="11" defaultRowHeight="15.75"/>
  <cols>
    <col min="1" max="1" width="13.5" customWidth="1"/>
    <col min="2" max="7" width="10.875" style="9"/>
    <col min="8" max="8" width="13" style="9" bestFit="1" customWidth="1"/>
    <col min="9" max="9" width="12.125" style="9" bestFit="1" customWidth="1"/>
    <col min="10" max="10" width="12.375" style="9" bestFit="1" customWidth="1"/>
    <col min="11" max="11" width="10.875" style="9"/>
    <col min="12" max="12" width="14" style="9" bestFit="1" customWidth="1"/>
    <col min="13" max="13" width="12.375" style="9" bestFit="1" customWidth="1"/>
    <col min="14" max="14" width="13.375" style="9" bestFit="1" customWidth="1"/>
    <col min="15" max="15" width="10.875" style="9"/>
    <col min="16" max="16" width="16.625" style="9" bestFit="1" customWidth="1"/>
    <col min="17" max="17" width="15.125" style="9" bestFit="1" customWidth="1"/>
    <col min="18" max="18" width="16.125" style="9" bestFit="1" customWidth="1"/>
    <col min="19" max="19" width="10.875" style="9"/>
    <col min="20" max="20" width="15.125" style="9" bestFit="1" customWidth="1"/>
    <col min="21" max="21" width="13.5" style="9" bestFit="1" customWidth="1"/>
    <col min="22" max="22" width="14.5" style="9" bestFit="1" customWidth="1"/>
  </cols>
  <sheetData>
    <row r="1" spans="1:22" ht="21">
      <c r="A1" s="8" t="s">
        <v>39</v>
      </c>
    </row>
    <row r="2" spans="1:22" ht="21">
      <c r="A2" s="8"/>
    </row>
    <row r="3" spans="1:22" s="7" customFormat="1">
      <c r="A3" s="7" t="s">
        <v>27</v>
      </c>
      <c r="B3" s="14" t="s">
        <v>20</v>
      </c>
      <c r="C3" s="14" t="s">
        <v>19</v>
      </c>
      <c r="D3" s="14" t="s">
        <v>16</v>
      </c>
      <c r="E3" s="14" t="s">
        <v>15</v>
      </c>
      <c r="F3" s="14" t="s">
        <v>14</v>
      </c>
      <c r="G3" s="14" t="s">
        <v>18</v>
      </c>
      <c r="H3" s="14" t="s">
        <v>13</v>
      </c>
      <c r="I3" s="14" t="s">
        <v>12</v>
      </c>
      <c r="J3" s="14" t="s">
        <v>11</v>
      </c>
      <c r="K3" s="14" t="s">
        <v>17</v>
      </c>
      <c r="L3" s="14" t="s">
        <v>8</v>
      </c>
      <c r="M3" s="14" t="s">
        <v>7</v>
      </c>
      <c r="N3" s="14" t="s">
        <v>6</v>
      </c>
      <c r="O3" s="14" t="s">
        <v>10</v>
      </c>
      <c r="P3" s="14" t="s">
        <v>5</v>
      </c>
      <c r="Q3" s="14" t="s">
        <v>4</v>
      </c>
      <c r="R3" s="14" t="s">
        <v>3</v>
      </c>
      <c r="S3" s="14" t="s">
        <v>9</v>
      </c>
      <c r="T3" s="14" t="s">
        <v>2</v>
      </c>
      <c r="U3" s="14" t="s">
        <v>1</v>
      </c>
      <c r="V3" s="14" t="s">
        <v>0</v>
      </c>
    </row>
    <row r="4" spans="1:22">
      <c r="A4">
        <v>4</v>
      </c>
      <c r="B4" s="9">
        <v>5.4356666666666671</v>
      </c>
      <c r="C4" s="9">
        <v>3.7433333333333327</v>
      </c>
      <c r="D4" s="9">
        <v>6.6523333333333321</v>
      </c>
      <c r="E4" s="9">
        <v>7.0249999999999995</v>
      </c>
      <c r="F4" s="9">
        <v>5.2743333333333338</v>
      </c>
      <c r="G4" s="9">
        <v>5.5350000000000001</v>
      </c>
      <c r="H4" s="9">
        <v>5.6485000000000003</v>
      </c>
      <c r="I4" s="9">
        <v>4.432666666666667</v>
      </c>
      <c r="J4" s="9">
        <v>4.3440000000000003</v>
      </c>
      <c r="K4" s="9">
        <v>4.5536666666666674</v>
      </c>
      <c r="L4" s="9">
        <v>2.9285000000000001</v>
      </c>
      <c r="M4" s="9">
        <v>3.4299999999999997</v>
      </c>
      <c r="N4" s="9">
        <v>3.1669999999999998</v>
      </c>
      <c r="O4" s="9">
        <v>2.3486666666666665</v>
      </c>
      <c r="P4" s="9">
        <v>3.5316666666666667</v>
      </c>
      <c r="Q4" s="9">
        <v>2.6793333333333336</v>
      </c>
      <c r="R4" s="9">
        <v>2.9116666666666666</v>
      </c>
      <c r="S4" s="9">
        <v>2.9456666666666664</v>
      </c>
      <c r="T4" s="9">
        <v>2.5086666666666666</v>
      </c>
      <c r="U4" s="9">
        <v>3.716333333333333</v>
      </c>
      <c r="V4" s="9">
        <v>3.3000000000000003</v>
      </c>
    </row>
    <row r="5" spans="1:22">
      <c r="A5">
        <v>6</v>
      </c>
      <c r="B5" s="9">
        <v>8.4263333333333339</v>
      </c>
      <c r="C5" s="9">
        <v>10.041</v>
      </c>
      <c r="D5" s="9">
        <v>11.577333333333334</v>
      </c>
      <c r="E5" s="9">
        <v>9.9053333333333331</v>
      </c>
      <c r="F5" s="9">
        <v>9.1996666666666673</v>
      </c>
      <c r="G5" s="9">
        <v>10.630666666666666</v>
      </c>
      <c r="H5" s="9">
        <v>7.8470000000000004</v>
      </c>
      <c r="I5" s="9">
        <v>7.8975000000000009</v>
      </c>
      <c r="J5" s="9">
        <v>7.6494999999999997</v>
      </c>
      <c r="K5" s="9">
        <v>7.123333333333334</v>
      </c>
      <c r="L5" s="9">
        <v>8.0284999999999993</v>
      </c>
      <c r="M5" s="9">
        <v>5.6353333333333326</v>
      </c>
      <c r="N5" s="9">
        <v>7.6985000000000001</v>
      </c>
      <c r="O5" s="9">
        <v>2.6066666666666669</v>
      </c>
      <c r="P5" s="9">
        <v>4.1709999999999994</v>
      </c>
      <c r="Q5" s="9">
        <v>5.8116666666666674</v>
      </c>
      <c r="R5" s="9">
        <v>3.6426666666666669</v>
      </c>
      <c r="S5" s="9">
        <v>4.3836666666666666</v>
      </c>
      <c r="T5" s="9">
        <v>5.5286666666666662</v>
      </c>
      <c r="U5" s="9">
        <v>4.3356666666666674</v>
      </c>
      <c r="V5" s="9">
        <v>6.020833333333333</v>
      </c>
    </row>
    <row r="6" spans="1:22">
      <c r="A6">
        <v>8</v>
      </c>
      <c r="B6" s="9">
        <v>7.5889999999999995</v>
      </c>
      <c r="C6" s="9">
        <v>8.9856666666666669</v>
      </c>
      <c r="D6" s="9">
        <v>10.657000000000002</v>
      </c>
      <c r="E6" s="9">
        <v>10.036</v>
      </c>
      <c r="F6" s="9">
        <v>9.2646666666666651</v>
      </c>
      <c r="G6" s="9">
        <v>9.977666666666666</v>
      </c>
      <c r="H6" s="9">
        <v>9.7115000000000009</v>
      </c>
      <c r="I6" s="9">
        <v>8.6038333333333323</v>
      </c>
      <c r="J6" s="9">
        <v>12.189</v>
      </c>
      <c r="K6" s="9">
        <v>8.7070000000000007</v>
      </c>
      <c r="L6" s="9">
        <v>7.0952500000000001</v>
      </c>
      <c r="M6" s="9">
        <v>6.2531666666666661</v>
      </c>
      <c r="N6" s="9">
        <v>6.2725</v>
      </c>
      <c r="O6" s="9">
        <v>3.3119999999999998</v>
      </c>
      <c r="P6" s="9">
        <v>6.4706666666666663</v>
      </c>
      <c r="Q6" s="9">
        <v>5.5613333333333337</v>
      </c>
      <c r="R6" s="9">
        <v>4.8634999999999993</v>
      </c>
      <c r="S6" s="9">
        <v>4.073666666666667</v>
      </c>
      <c r="T6" s="9">
        <v>5.7253333333333343</v>
      </c>
      <c r="U6" s="9">
        <v>5.2476666666666665</v>
      </c>
      <c r="V6" s="9">
        <v>7.6040000000000001</v>
      </c>
    </row>
    <row r="7" spans="1:22">
      <c r="A7">
        <v>12</v>
      </c>
      <c r="B7" s="9">
        <v>6.3403333333333336</v>
      </c>
      <c r="C7" s="9">
        <v>9.9290000000000003</v>
      </c>
      <c r="D7" s="9">
        <v>14.101666666666667</v>
      </c>
      <c r="E7" s="9">
        <v>10.967333333333334</v>
      </c>
      <c r="F7" s="9">
        <v>11.116666666666667</v>
      </c>
      <c r="G7" s="9">
        <v>12.979666666666667</v>
      </c>
      <c r="H7" s="9">
        <v>11.5715</v>
      </c>
      <c r="I7" s="9">
        <v>8.3149999999999995</v>
      </c>
      <c r="J7" s="9">
        <v>12.650666666666666</v>
      </c>
      <c r="K7" s="9">
        <v>8.7083333333333339</v>
      </c>
      <c r="L7" s="9">
        <v>9.5555000000000003</v>
      </c>
      <c r="M7" s="9">
        <v>6.2845000000000004</v>
      </c>
      <c r="N7" s="9">
        <v>9.4510000000000005</v>
      </c>
      <c r="O7" s="9">
        <v>4.472666666666667</v>
      </c>
      <c r="P7" s="9">
        <v>8.6208333333333318</v>
      </c>
      <c r="Q7" s="9">
        <v>8.0611666666666668</v>
      </c>
      <c r="R7" s="9">
        <v>6.4630000000000001</v>
      </c>
      <c r="S7" s="9">
        <v>5.9570000000000007</v>
      </c>
      <c r="T7" s="9">
        <v>7.1359999999999992</v>
      </c>
      <c r="U7" s="9">
        <v>8.3409999999999993</v>
      </c>
      <c r="V7" s="9">
        <v>7.2620833333333339</v>
      </c>
    </row>
    <row r="9" spans="1:22" s="7" customFormat="1">
      <c r="A9" s="7" t="s">
        <v>28</v>
      </c>
      <c r="B9" s="14" t="s">
        <v>20</v>
      </c>
      <c r="C9" s="14" t="s">
        <v>19</v>
      </c>
      <c r="D9" s="14" t="s">
        <v>16</v>
      </c>
      <c r="E9" s="14" t="s">
        <v>15</v>
      </c>
      <c r="F9" s="14" t="s">
        <v>14</v>
      </c>
      <c r="G9" s="14" t="s">
        <v>18</v>
      </c>
      <c r="H9" s="14" t="s">
        <v>13</v>
      </c>
      <c r="I9" s="14" t="s">
        <v>12</v>
      </c>
      <c r="J9" s="14" t="s">
        <v>11</v>
      </c>
      <c r="K9" s="14" t="s">
        <v>17</v>
      </c>
      <c r="L9" s="14" t="s">
        <v>8</v>
      </c>
      <c r="M9" s="14" t="s">
        <v>7</v>
      </c>
      <c r="N9" s="14" t="s">
        <v>6</v>
      </c>
      <c r="O9" s="14" t="s">
        <v>10</v>
      </c>
      <c r="P9" s="14" t="s">
        <v>5</v>
      </c>
      <c r="Q9" s="14" t="s">
        <v>4</v>
      </c>
      <c r="R9" s="14" t="s">
        <v>3</v>
      </c>
      <c r="S9" s="14" t="s">
        <v>9</v>
      </c>
      <c r="T9" s="14" t="s">
        <v>2</v>
      </c>
      <c r="U9" s="14" t="s">
        <v>1</v>
      </c>
      <c r="V9" s="14" t="s">
        <v>0</v>
      </c>
    </row>
    <row r="10" spans="1:22">
      <c r="A10">
        <v>4</v>
      </c>
      <c r="B10" s="9">
        <v>0.37159162172112215</v>
      </c>
      <c r="C10" s="9">
        <v>0.21245548553363683</v>
      </c>
      <c r="D10" s="9">
        <v>0.16292738668908102</v>
      </c>
      <c r="E10" s="9">
        <v>1.1760663246603074</v>
      </c>
      <c r="F10" s="9">
        <v>1.0595330732607331</v>
      </c>
      <c r="G10" s="9">
        <v>0.50659549938782533</v>
      </c>
      <c r="H10" s="9">
        <v>0.32456201256462569</v>
      </c>
      <c r="I10" s="9">
        <v>0.67702166385820284</v>
      </c>
      <c r="J10" s="9">
        <v>0.5382722359550034</v>
      </c>
      <c r="K10" s="9">
        <v>1.442184569787559</v>
      </c>
      <c r="L10" s="9">
        <v>0.56214989104330471</v>
      </c>
      <c r="M10" s="9">
        <v>0.70225921140274172</v>
      </c>
      <c r="N10" s="9">
        <v>1.2388510806388318</v>
      </c>
      <c r="O10" s="9">
        <v>0.35951402383402936</v>
      </c>
      <c r="P10" s="9">
        <v>0.6478713864134843</v>
      </c>
      <c r="Q10" s="9">
        <v>0.57750180374898474</v>
      </c>
      <c r="R10" s="9">
        <v>0.27889842834503992</v>
      </c>
      <c r="S10" s="9">
        <v>0.5558572958353023</v>
      </c>
      <c r="T10" s="9">
        <v>0.20069960969900594</v>
      </c>
      <c r="U10" s="9">
        <v>0.4600764429237103</v>
      </c>
      <c r="V10" s="9">
        <v>0.46856483009291006</v>
      </c>
    </row>
    <row r="11" spans="1:22">
      <c r="A11">
        <v>6</v>
      </c>
      <c r="B11" s="9">
        <v>1.0396467348736058</v>
      </c>
      <c r="C11" s="9">
        <v>0.74051873710258032</v>
      </c>
      <c r="D11" s="9">
        <v>1.3718222673995828</v>
      </c>
      <c r="E11" s="9">
        <v>0.21051444922696672</v>
      </c>
      <c r="F11" s="9">
        <v>0.15047037360667848</v>
      </c>
      <c r="G11" s="9">
        <v>0.17118800581037563</v>
      </c>
      <c r="H11" s="9">
        <v>1.0309616869699865</v>
      </c>
      <c r="I11" s="9">
        <v>0.18550000000000022</v>
      </c>
      <c r="J11" s="9">
        <v>1.1875</v>
      </c>
      <c r="K11" s="9">
        <v>0.89323028012564176</v>
      </c>
      <c r="L11" s="9">
        <v>2.6311443327951496</v>
      </c>
      <c r="M11" s="9">
        <v>1.0667728592973023</v>
      </c>
      <c r="N11" s="9">
        <v>3.0002540725745215</v>
      </c>
      <c r="O11" s="9">
        <v>0.34843985612058165</v>
      </c>
      <c r="P11" s="9">
        <v>7.4478184725461347E-2</v>
      </c>
      <c r="Q11" s="9">
        <v>0.47235826798451719</v>
      </c>
      <c r="R11" s="9">
        <v>0.18001481420520174</v>
      </c>
      <c r="S11" s="9">
        <v>1.331030177469068</v>
      </c>
      <c r="T11" s="9">
        <v>1.2870743309278367</v>
      </c>
      <c r="U11" s="9">
        <v>0.61764822782335493</v>
      </c>
      <c r="V11" s="9">
        <v>1.1437500091074702</v>
      </c>
    </row>
    <row r="12" spans="1:22">
      <c r="A12">
        <v>8</v>
      </c>
      <c r="B12" s="9">
        <v>0.5477919313023879</v>
      </c>
      <c r="C12" s="9">
        <v>0.87782833363553214</v>
      </c>
      <c r="D12" s="9">
        <v>0.28528406895583919</v>
      </c>
      <c r="E12" s="9">
        <v>0.58568506895771222</v>
      </c>
      <c r="F12" s="9">
        <v>0.63897130869338203</v>
      </c>
      <c r="G12" s="9">
        <v>1.9131132567972353</v>
      </c>
      <c r="H12" s="9">
        <v>0.8831763697019982</v>
      </c>
      <c r="I12" s="9">
        <v>1.6515264403978984</v>
      </c>
      <c r="J12" s="9">
        <v>1.247490681327921</v>
      </c>
      <c r="K12" s="9">
        <v>0.60062300988223849</v>
      </c>
      <c r="L12" s="9">
        <v>0.71523850917019272</v>
      </c>
      <c r="M12" s="9">
        <v>0.34648821528781204</v>
      </c>
      <c r="N12" s="9">
        <v>1.8561553006146871</v>
      </c>
      <c r="O12" s="9">
        <v>0.23960331800707599</v>
      </c>
      <c r="P12" s="9">
        <v>0.47322334402830679</v>
      </c>
      <c r="Q12" s="9">
        <v>1.0725531843845018</v>
      </c>
      <c r="R12" s="9">
        <v>1.0366729233466079</v>
      </c>
      <c r="S12" s="9">
        <v>0.6471153941402823</v>
      </c>
      <c r="T12" s="9">
        <v>2.1435065508025235</v>
      </c>
      <c r="U12" s="9">
        <v>0.52648298484693068</v>
      </c>
      <c r="V12" s="9">
        <v>0.56477694712160464</v>
      </c>
    </row>
    <row r="13" spans="1:22">
      <c r="A13">
        <v>12</v>
      </c>
      <c r="B13" s="9">
        <v>1.1235133881415587</v>
      </c>
      <c r="C13" s="9">
        <v>2.8346872843402005</v>
      </c>
      <c r="D13" s="9">
        <v>2.0105025076665148</v>
      </c>
      <c r="E13" s="9">
        <v>0.57566512256114077</v>
      </c>
      <c r="F13" s="9">
        <v>0.67191039829231247</v>
      </c>
      <c r="G13" s="9">
        <v>0.66160889756209651</v>
      </c>
      <c r="H13" s="9">
        <v>0.24678026663410524</v>
      </c>
      <c r="I13" s="9">
        <v>0.55392327988630319</v>
      </c>
      <c r="J13" s="9">
        <v>2.2498020653678261</v>
      </c>
      <c r="K13" s="9">
        <v>1.3483383601059982</v>
      </c>
      <c r="L13" s="9">
        <v>3.9322208101783893</v>
      </c>
      <c r="M13" s="9">
        <v>0.48407824780710829</v>
      </c>
      <c r="N13" s="9">
        <v>2.0902076451874332</v>
      </c>
      <c r="O13" s="9">
        <v>1.1120756868726756</v>
      </c>
      <c r="P13" s="9">
        <v>0.97355230128295245</v>
      </c>
      <c r="Q13" s="9">
        <v>1.2968244227085324</v>
      </c>
      <c r="R13" s="9">
        <v>0.21794494717703372</v>
      </c>
      <c r="S13" s="9">
        <v>0.80060539593484137</v>
      </c>
      <c r="T13" s="9">
        <v>0.99878075672291544</v>
      </c>
      <c r="U13" s="9">
        <v>0.72526103059519131</v>
      </c>
      <c r="V13" s="9">
        <v>0.62036855645119071</v>
      </c>
    </row>
    <row r="15" spans="1:22" ht="21">
      <c r="A15" s="8" t="s">
        <v>40</v>
      </c>
    </row>
    <row r="16" spans="1:22" ht="21">
      <c r="A16" s="8"/>
    </row>
    <row r="17" spans="1:22" s="7" customFormat="1">
      <c r="A17" s="7" t="s">
        <v>27</v>
      </c>
      <c r="B17" s="15" t="s">
        <v>20</v>
      </c>
      <c r="C17" s="15" t="s">
        <v>19</v>
      </c>
      <c r="D17" s="15" t="s">
        <v>16</v>
      </c>
      <c r="E17" s="15" t="s">
        <v>15</v>
      </c>
      <c r="F17" s="15" t="s">
        <v>14</v>
      </c>
      <c r="G17" s="15" t="s">
        <v>18</v>
      </c>
      <c r="H17" s="15" t="s">
        <v>13</v>
      </c>
      <c r="I17" s="15" t="s">
        <v>12</v>
      </c>
      <c r="J17" s="15" t="s">
        <v>11</v>
      </c>
      <c r="K17" s="15" t="s">
        <v>17</v>
      </c>
      <c r="L17" s="15" t="s">
        <v>8</v>
      </c>
      <c r="M17" s="15" t="s">
        <v>7</v>
      </c>
      <c r="N17" s="15" t="s">
        <v>6</v>
      </c>
      <c r="O17" s="15" t="s">
        <v>10</v>
      </c>
      <c r="P17" s="15" t="s">
        <v>5</v>
      </c>
      <c r="Q17" s="15" t="s">
        <v>4</v>
      </c>
      <c r="R17" s="15" t="s">
        <v>3</v>
      </c>
      <c r="S17" s="15" t="s">
        <v>9</v>
      </c>
      <c r="T17" s="15" t="s">
        <v>2</v>
      </c>
      <c r="U17" s="15" t="s">
        <v>1</v>
      </c>
      <c r="V17" s="15" t="s">
        <v>0</v>
      </c>
    </row>
    <row r="18" spans="1:22" s="11" customFormat="1">
      <c r="A18" s="10">
        <v>4</v>
      </c>
      <c r="B18" s="16">
        <v>41.134</v>
      </c>
      <c r="C18" s="16">
        <v>31.701000000000001</v>
      </c>
      <c r="D18" s="16">
        <v>44.258000000000003</v>
      </c>
      <c r="E18" s="16">
        <v>46.75</v>
      </c>
      <c r="F18" s="16">
        <v>38.030999999999999</v>
      </c>
      <c r="G18" s="16">
        <v>34.043999999999997</v>
      </c>
      <c r="H18" s="16">
        <v>37.732999999999997</v>
      </c>
      <c r="I18" s="16">
        <v>38.590000000000003</v>
      </c>
      <c r="J18" s="16">
        <v>33.777999999999999</v>
      </c>
      <c r="K18" s="16">
        <v>18.248999999999999</v>
      </c>
      <c r="L18" s="16">
        <v>35.014000000000003</v>
      </c>
      <c r="M18" s="16">
        <v>30.081</v>
      </c>
      <c r="N18" s="16">
        <v>29.068000000000001</v>
      </c>
      <c r="O18" s="16">
        <v>33.320999999999998</v>
      </c>
      <c r="P18" s="16">
        <v>33.917000000000002</v>
      </c>
      <c r="Q18" s="16">
        <v>35.121000000000002</v>
      </c>
      <c r="R18" s="16">
        <v>28.585000000000001</v>
      </c>
      <c r="S18" s="16">
        <v>33.962000000000003</v>
      </c>
      <c r="T18" s="16">
        <v>28.954999999999998</v>
      </c>
      <c r="U18" s="16">
        <v>34.033999999999999</v>
      </c>
      <c r="V18" s="16">
        <v>32.523000000000003</v>
      </c>
    </row>
    <row r="19" spans="1:22" s="11" customFormat="1">
      <c r="A19" s="10">
        <v>6</v>
      </c>
      <c r="B19" s="16">
        <v>36.128999999999998</v>
      </c>
      <c r="C19" s="16">
        <v>36.973999999999997</v>
      </c>
      <c r="D19" s="16">
        <v>42.146000000000001</v>
      </c>
      <c r="E19" s="16">
        <v>45.72</v>
      </c>
      <c r="F19" s="16">
        <v>45.506</v>
      </c>
      <c r="G19" s="16">
        <v>39.807000000000002</v>
      </c>
      <c r="H19" s="16">
        <v>48.734000000000002</v>
      </c>
      <c r="I19" s="16">
        <v>46.749000000000002</v>
      </c>
      <c r="J19" s="16">
        <v>49.365000000000002</v>
      </c>
      <c r="K19" s="16">
        <v>42.277999999999999</v>
      </c>
      <c r="L19" s="16">
        <v>40.743000000000002</v>
      </c>
      <c r="M19" s="16">
        <v>50.389000000000003</v>
      </c>
      <c r="N19" s="16">
        <v>30.486000000000001</v>
      </c>
      <c r="O19" s="16">
        <v>21.609000000000002</v>
      </c>
      <c r="P19" s="16">
        <v>28.440999999999999</v>
      </c>
      <c r="Q19" s="16">
        <v>31.030999999999999</v>
      </c>
      <c r="R19" s="16">
        <v>32.03</v>
      </c>
      <c r="S19" s="16">
        <v>46.779000000000003</v>
      </c>
      <c r="T19" s="16">
        <v>37.023000000000003</v>
      </c>
      <c r="U19" s="16">
        <v>32.033000000000001</v>
      </c>
      <c r="V19" s="16">
        <v>29.524000000000001</v>
      </c>
    </row>
    <row r="20" spans="1:22" s="11" customFormat="1">
      <c r="A20" s="10">
        <v>8</v>
      </c>
      <c r="B20" s="16">
        <v>38.161999999999999</v>
      </c>
      <c r="C20" s="16">
        <v>33.450000000000003</v>
      </c>
      <c r="D20" s="16">
        <v>44.234000000000002</v>
      </c>
      <c r="E20" s="16">
        <v>40.145000000000003</v>
      </c>
      <c r="F20" s="16">
        <v>40.552</v>
      </c>
      <c r="G20" s="16">
        <v>38.302999999999997</v>
      </c>
      <c r="H20" s="16">
        <v>47.265999999999998</v>
      </c>
      <c r="I20" s="16">
        <v>45.703000000000003</v>
      </c>
      <c r="J20" s="16">
        <v>45.606999999999999</v>
      </c>
      <c r="K20" s="16">
        <v>34.012999999999998</v>
      </c>
      <c r="L20" s="16">
        <v>45.343000000000004</v>
      </c>
      <c r="M20" s="16">
        <v>49.155000000000001</v>
      </c>
      <c r="N20" s="16">
        <v>30.864000000000001</v>
      </c>
      <c r="O20" s="16">
        <v>28.61</v>
      </c>
      <c r="P20" s="16">
        <v>29.638999999999999</v>
      </c>
      <c r="Q20" s="16"/>
      <c r="R20" s="16">
        <v>27.356000000000002</v>
      </c>
      <c r="S20" s="16">
        <v>40.273000000000003</v>
      </c>
      <c r="T20" s="16">
        <v>30.713999999999999</v>
      </c>
      <c r="U20" s="16">
        <v>30.927</v>
      </c>
      <c r="V20" s="16">
        <v>28.907</v>
      </c>
    </row>
    <row r="21" spans="1:22" s="11" customFormat="1">
      <c r="A21" s="10">
        <v>12</v>
      </c>
      <c r="B21" s="16">
        <v>40.182000000000002</v>
      </c>
      <c r="C21" s="16">
        <v>35.731999999999999</v>
      </c>
      <c r="D21" s="16">
        <v>42.12</v>
      </c>
      <c r="E21" s="16">
        <v>41.624000000000002</v>
      </c>
      <c r="F21" s="16">
        <v>36.82</v>
      </c>
      <c r="G21" s="16">
        <v>35.344000000000001</v>
      </c>
      <c r="H21" s="16">
        <v>45.012</v>
      </c>
      <c r="I21" s="16">
        <v>45.22</v>
      </c>
      <c r="J21" s="16">
        <v>48.527000000000001</v>
      </c>
      <c r="K21" s="16">
        <v>37.372</v>
      </c>
      <c r="L21" s="16">
        <v>45.506999999999998</v>
      </c>
      <c r="M21" s="16">
        <v>43.993000000000002</v>
      </c>
      <c r="N21" s="16">
        <v>24.736000000000001</v>
      </c>
      <c r="O21" s="16">
        <v>28.623999999999999</v>
      </c>
      <c r="P21" s="16">
        <v>32.598999999999997</v>
      </c>
      <c r="Q21" s="16">
        <v>31.434000000000001</v>
      </c>
      <c r="R21" s="16">
        <v>30.762</v>
      </c>
      <c r="S21" s="16">
        <v>41.457999999999998</v>
      </c>
      <c r="T21" s="16">
        <v>30.949000000000002</v>
      </c>
      <c r="U21" s="16">
        <v>27.286999999999999</v>
      </c>
      <c r="V21" s="16">
        <v>29.666</v>
      </c>
    </row>
    <row r="22" spans="1:22" s="11" customFormat="1">
      <c r="A22" s="1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7" customFormat="1">
      <c r="A23" s="7" t="s">
        <v>28</v>
      </c>
      <c r="B23" s="15" t="s">
        <v>20</v>
      </c>
      <c r="C23" s="15" t="s">
        <v>19</v>
      </c>
      <c r="D23" s="15" t="s">
        <v>16</v>
      </c>
      <c r="E23" s="15" t="s">
        <v>15</v>
      </c>
      <c r="F23" s="15" t="s">
        <v>14</v>
      </c>
      <c r="G23" s="15" t="s">
        <v>18</v>
      </c>
      <c r="H23" s="15" t="s">
        <v>13</v>
      </c>
      <c r="I23" s="15" t="s">
        <v>12</v>
      </c>
      <c r="J23" s="15" t="s">
        <v>11</v>
      </c>
      <c r="K23" s="15" t="s">
        <v>17</v>
      </c>
      <c r="L23" s="15" t="s">
        <v>8</v>
      </c>
      <c r="M23" s="15" t="s">
        <v>7</v>
      </c>
      <c r="N23" s="15" t="s">
        <v>6</v>
      </c>
      <c r="O23" s="15" t="s">
        <v>10</v>
      </c>
      <c r="P23" s="15" t="s">
        <v>5</v>
      </c>
      <c r="Q23" s="15" t="s">
        <v>4</v>
      </c>
      <c r="R23" s="15" t="s">
        <v>3</v>
      </c>
      <c r="S23" s="15" t="s">
        <v>9</v>
      </c>
      <c r="T23" s="15" t="s">
        <v>2</v>
      </c>
      <c r="U23" s="15" t="s">
        <v>1</v>
      </c>
      <c r="V23" s="15" t="s">
        <v>0</v>
      </c>
    </row>
    <row r="24" spans="1:22" s="11" customFormat="1">
      <c r="A24" s="10">
        <v>4</v>
      </c>
      <c r="B24" s="16">
        <v>3.9870000000000001</v>
      </c>
      <c r="C24" s="16">
        <v>1.877</v>
      </c>
      <c r="D24" s="16">
        <v>6.2969999999999997</v>
      </c>
      <c r="E24" s="16">
        <v>9.6609999999999996</v>
      </c>
      <c r="F24" s="16">
        <v>1.522</v>
      </c>
      <c r="G24" s="16">
        <v>0.82899999999999996</v>
      </c>
      <c r="H24" s="16">
        <v>1.9430000000000001</v>
      </c>
      <c r="I24" s="16">
        <v>1.0660000000000001</v>
      </c>
      <c r="J24" s="16">
        <v>4.9610000000000003</v>
      </c>
      <c r="K24" s="16">
        <v>1.4630000000000001</v>
      </c>
      <c r="L24" s="16">
        <v>4.7949999999999999</v>
      </c>
      <c r="M24" s="16">
        <v>3.8889999999999998</v>
      </c>
      <c r="N24" s="16">
        <v>9.0530000000000008</v>
      </c>
      <c r="O24" s="16">
        <v>2.7719999999999998</v>
      </c>
      <c r="P24" s="16">
        <v>3.992</v>
      </c>
      <c r="Q24" s="16">
        <v>9.2609999999999992</v>
      </c>
      <c r="R24" s="16">
        <v>3.26</v>
      </c>
      <c r="S24" s="16">
        <v>5.1909999999999998</v>
      </c>
      <c r="T24" s="16">
        <v>6.0270000000000001</v>
      </c>
      <c r="U24" s="16">
        <v>6.2770000000000001</v>
      </c>
      <c r="V24" s="16">
        <v>3.78</v>
      </c>
    </row>
    <row r="25" spans="1:22" s="11" customFormat="1">
      <c r="A25" s="10">
        <v>6</v>
      </c>
      <c r="B25" s="16">
        <v>1.25</v>
      </c>
      <c r="C25" s="16">
        <v>1.9930000000000001</v>
      </c>
      <c r="D25" s="16">
        <v>0.70899999999999996</v>
      </c>
      <c r="E25" s="16">
        <v>2.3540000000000001</v>
      </c>
      <c r="F25" s="16">
        <v>9.1310000000000002</v>
      </c>
      <c r="G25" s="16">
        <v>2.7229999999999999</v>
      </c>
      <c r="H25" s="16">
        <v>3.0640000000000001</v>
      </c>
      <c r="I25" s="16">
        <v>1.6319999999999999</v>
      </c>
      <c r="J25" s="16">
        <v>6.9969999999999999</v>
      </c>
      <c r="K25" s="16">
        <v>7.5949999999999998</v>
      </c>
      <c r="L25" s="16">
        <v>7.2959999999999994</v>
      </c>
      <c r="M25" s="16">
        <v>1.3009999999999999</v>
      </c>
      <c r="N25" s="16">
        <v>4.2984999999999998</v>
      </c>
      <c r="O25" s="16">
        <v>2.79975</v>
      </c>
      <c r="P25" s="16">
        <v>8.7010000000000005</v>
      </c>
      <c r="Q25" s="16">
        <v>1.2090000000000001</v>
      </c>
      <c r="R25" s="16">
        <v>4.492</v>
      </c>
      <c r="S25" s="16">
        <v>8.5150000000000006</v>
      </c>
      <c r="T25" s="16">
        <v>5.641</v>
      </c>
      <c r="U25" s="16">
        <v>2.1349999999999998</v>
      </c>
      <c r="V25" s="16">
        <v>2.7719999999999998</v>
      </c>
    </row>
    <row r="26" spans="1:22" s="11" customFormat="1">
      <c r="A26" s="10">
        <v>8</v>
      </c>
      <c r="B26" s="16">
        <v>3.7269999999999999</v>
      </c>
      <c r="C26" s="16">
        <v>0.74199999999999999</v>
      </c>
      <c r="D26" s="16">
        <v>3.89</v>
      </c>
      <c r="E26" s="16">
        <v>3.7389999999999999</v>
      </c>
      <c r="F26" s="16">
        <v>0.85199999999999998</v>
      </c>
      <c r="G26" s="16">
        <v>8.6120000000000001</v>
      </c>
      <c r="H26" s="16">
        <v>1.006</v>
      </c>
      <c r="I26" s="16">
        <v>2.5640000000000001</v>
      </c>
      <c r="J26" s="16">
        <v>4.516</v>
      </c>
      <c r="K26" s="16">
        <v>6.109</v>
      </c>
      <c r="L26" s="16">
        <v>5.3125</v>
      </c>
      <c r="M26" s="16">
        <v>3.476</v>
      </c>
      <c r="N26" s="16">
        <v>4.3942499999999995</v>
      </c>
      <c r="O26" s="16">
        <v>2.952</v>
      </c>
      <c r="P26" s="16">
        <v>6.9210000000000003</v>
      </c>
      <c r="Q26" s="16">
        <v>2.4350000000000001</v>
      </c>
      <c r="R26" s="16">
        <v>3.7050000000000001</v>
      </c>
      <c r="S26" s="16">
        <v>3.0700000000000003</v>
      </c>
      <c r="T26" s="16">
        <v>3.2080000000000002</v>
      </c>
      <c r="U26" s="16">
        <v>1.278</v>
      </c>
      <c r="V26" s="16">
        <v>2.4409999999999998</v>
      </c>
    </row>
    <row r="27" spans="1:22" s="11" customFormat="1">
      <c r="A27" s="10">
        <v>12</v>
      </c>
      <c r="B27" s="16">
        <v>2.8340000000000001</v>
      </c>
      <c r="C27" s="16">
        <v>2.6379999999999999</v>
      </c>
      <c r="D27" s="16">
        <v>3.3479999999999999</v>
      </c>
      <c r="E27" s="16">
        <v>5.2450000000000001</v>
      </c>
      <c r="F27" s="16">
        <v>3.2549999999999999</v>
      </c>
      <c r="G27" s="16">
        <v>2.6190000000000002</v>
      </c>
      <c r="H27" s="16">
        <v>5.3230000000000004</v>
      </c>
      <c r="I27" s="16">
        <v>3.8860000000000001</v>
      </c>
      <c r="J27" s="16">
        <v>10.513999999999999</v>
      </c>
      <c r="K27" s="16">
        <v>8.9640000000000004</v>
      </c>
      <c r="L27" s="16">
        <v>9.7390000000000008</v>
      </c>
      <c r="M27" s="16">
        <v>7.9870000000000001</v>
      </c>
      <c r="N27" s="16">
        <v>8.8629999999999995</v>
      </c>
      <c r="O27" s="16">
        <v>1.63</v>
      </c>
      <c r="P27" s="16">
        <v>0.997</v>
      </c>
      <c r="Q27" s="16">
        <v>1.1519999999999999</v>
      </c>
      <c r="R27" s="16">
        <v>2.5419999999999998</v>
      </c>
      <c r="S27" s="16">
        <v>1.847</v>
      </c>
      <c r="T27" s="16">
        <v>2.9089999999999998</v>
      </c>
      <c r="U27" s="16">
        <v>2.1480000000000001</v>
      </c>
      <c r="V27" s="16">
        <v>1.1459999999999999</v>
      </c>
    </row>
    <row r="28" spans="1:22" s="11" customFormat="1">
      <c r="A28" s="10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7" customFormat="1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s="11" customFormat="1">
      <c r="A30" s="10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s="11" customFormat="1">
      <c r="A31" s="10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s="11" customFormat="1">
      <c r="A32" s="10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W44"/>
  <sheetViews>
    <sheetView workbookViewId="0">
      <selection activeCell="C12" sqref="C12"/>
    </sheetView>
  </sheetViews>
  <sheetFormatPr defaultColWidth="11" defaultRowHeight="15.75"/>
  <cols>
    <col min="1" max="1" width="13.625" customWidth="1"/>
    <col min="8" max="8" width="13" bestFit="1" customWidth="1"/>
    <col min="9" max="9" width="11.375" bestFit="1" customWidth="1"/>
    <col min="10" max="10" width="12.375" bestFit="1" customWidth="1"/>
    <col min="12" max="12" width="14" bestFit="1" customWidth="1"/>
    <col min="13" max="13" width="12.375" bestFit="1" customWidth="1"/>
    <col min="14" max="14" width="13.375" bestFit="1" customWidth="1"/>
    <col min="20" max="20" width="15.125" bestFit="1" customWidth="1"/>
    <col min="21" max="21" width="13.5" bestFit="1" customWidth="1"/>
    <col min="22" max="22" width="14.5" bestFit="1" customWidth="1"/>
  </cols>
  <sheetData>
    <row r="1" spans="1:23" ht="21">
      <c r="A1" s="21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3" s="12" customFormat="1">
      <c r="A2" s="12" t="s">
        <v>31</v>
      </c>
      <c r="B2" s="17" t="s">
        <v>20</v>
      </c>
      <c r="C2" s="17" t="s">
        <v>19</v>
      </c>
      <c r="D2" s="17" t="s">
        <v>16</v>
      </c>
      <c r="E2" s="17" t="s">
        <v>15</v>
      </c>
      <c r="F2" s="17" t="s">
        <v>14</v>
      </c>
      <c r="G2" s="17" t="s">
        <v>18</v>
      </c>
      <c r="H2" s="17" t="s">
        <v>13</v>
      </c>
      <c r="I2" s="17" t="s">
        <v>12</v>
      </c>
      <c r="J2" s="17" t="s">
        <v>11</v>
      </c>
      <c r="K2" s="17" t="s">
        <v>17</v>
      </c>
      <c r="L2" s="17" t="s">
        <v>8</v>
      </c>
      <c r="M2" s="17" t="s">
        <v>7</v>
      </c>
      <c r="N2" s="17" t="s">
        <v>6</v>
      </c>
      <c r="O2" s="17" t="s">
        <v>10</v>
      </c>
      <c r="P2" s="17" t="s">
        <v>5</v>
      </c>
      <c r="Q2" s="17" t="s">
        <v>4</v>
      </c>
      <c r="R2" s="17" t="s">
        <v>3</v>
      </c>
      <c r="S2" s="17" t="s">
        <v>9</v>
      </c>
      <c r="T2" s="17" t="s">
        <v>2</v>
      </c>
      <c r="U2" s="17" t="s">
        <v>1</v>
      </c>
      <c r="V2" s="17" t="s">
        <v>0</v>
      </c>
    </row>
    <row r="3" spans="1:23" s="13" customFormat="1">
      <c r="A3" s="22" t="s">
        <v>34</v>
      </c>
      <c r="B3" s="20">
        <v>5.726</v>
      </c>
      <c r="C3" s="20">
        <v>4.3230000000000004</v>
      </c>
      <c r="D3" s="20">
        <v>4.843</v>
      </c>
      <c r="E3" s="20">
        <v>3.4079999999999999</v>
      </c>
      <c r="F3" s="20">
        <v>5.3179999999999996</v>
      </c>
      <c r="G3" s="19">
        <v>9.1229999999999993</v>
      </c>
      <c r="H3" s="19">
        <v>3.456</v>
      </c>
      <c r="I3" s="19">
        <v>2.7010000000000001</v>
      </c>
      <c r="J3" s="19">
        <v>2.7890000000000001</v>
      </c>
      <c r="K3" s="19">
        <v>9.4309999999999992</v>
      </c>
      <c r="L3" s="20">
        <v>3.2370000000000001</v>
      </c>
      <c r="M3" s="20">
        <v>2.5910000000000002</v>
      </c>
      <c r="N3" s="20">
        <v>2.7690000000000001</v>
      </c>
      <c r="O3" s="20">
        <v>4.3890000000000002</v>
      </c>
      <c r="P3" s="19">
        <v>2.4780000000000002</v>
      </c>
      <c r="Q3" s="19">
        <v>2.4630000000000001</v>
      </c>
      <c r="R3" s="19">
        <v>2.157</v>
      </c>
      <c r="S3" s="20">
        <v>5.3239999999999998</v>
      </c>
      <c r="T3" s="20">
        <v>3.4529999999999998</v>
      </c>
      <c r="U3" s="20">
        <v>2.9820000000000002</v>
      </c>
      <c r="V3" s="20">
        <v>2.7909999999999999</v>
      </c>
    </row>
    <row r="4" spans="1:23" s="13" customFormat="1">
      <c r="A4" s="22" t="s">
        <v>35</v>
      </c>
      <c r="B4" s="20">
        <v>5.2264999999999997</v>
      </c>
      <c r="C4" s="20">
        <v>3.8755000000000002</v>
      </c>
      <c r="D4" s="20">
        <v>3.9460000000000002</v>
      </c>
      <c r="E4" s="20">
        <v>4.8150000000000004</v>
      </c>
      <c r="F4" s="20">
        <v>5.3780000000000001</v>
      </c>
      <c r="G4" s="19">
        <v>11.448</v>
      </c>
      <c r="H4" s="19">
        <v>2.7050000000000001</v>
      </c>
      <c r="I4" s="19">
        <v>4.4269999999999996</v>
      </c>
      <c r="J4" s="19">
        <v>3.2450000000000001</v>
      </c>
      <c r="K4" s="19">
        <v>8.6950000000000003</v>
      </c>
      <c r="L4" s="20">
        <v>2.3380000000000001</v>
      </c>
      <c r="M4" s="20">
        <v>1.865</v>
      </c>
      <c r="N4" s="20">
        <v>2.734</v>
      </c>
      <c r="O4" s="20">
        <v>2.6190000000000002</v>
      </c>
      <c r="P4" s="19">
        <v>4.9939999999999998</v>
      </c>
      <c r="Q4" s="19">
        <v>2.8239999999999998</v>
      </c>
      <c r="R4" s="19">
        <v>4.29</v>
      </c>
      <c r="S4" s="20">
        <v>6.36</v>
      </c>
      <c r="T4" s="20">
        <v>3.681</v>
      </c>
      <c r="U4" s="20">
        <v>3.25</v>
      </c>
      <c r="V4" s="20">
        <v>2.8450000000000002</v>
      </c>
    </row>
    <row r="5" spans="1:23" s="13" customFormat="1">
      <c r="A5" s="22" t="s">
        <v>36</v>
      </c>
      <c r="B5" s="20">
        <v>4.4465000000000003</v>
      </c>
      <c r="C5" s="20">
        <v>4.6740000000000004</v>
      </c>
      <c r="D5" s="20">
        <v>3.5179999999999998</v>
      </c>
      <c r="E5" s="20">
        <v>4.7220000000000004</v>
      </c>
      <c r="F5" s="20">
        <v>4.4450000000000003</v>
      </c>
      <c r="G5" s="19">
        <v>7.5709999999999997</v>
      </c>
      <c r="H5" s="19">
        <v>3.6989999999999998</v>
      </c>
      <c r="I5" s="19">
        <v>3.53</v>
      </c>
      <c r="J5" s="19">
        <v>3.6720000000000002</v>
      </c>
      <c r="K5" s="19">
        <v>8.3149999999999995</v>
      </c>
      <c r="L5" s="20">
        <v>3.9340000000000002</v>
      </c>
      <c r="M5" s="20">
        <v>3.581</v>
      </c>
      <c r="N5" s="20">
        <v>3.4350000000000001</v>
      </c>
      <c r="O5" s="20">
        <v>6.6230000000000002</v>
      </c>
      <c r="P5" s="19">
        <v>1.653</v>
      </c>
      <c r="Q5" s="19">
        <v>3.2679999999999998</v>
      </c>
      <c r="R5" s="19">
        <v>4.976</v>
      </c>
      <c r="S5" s="20">
        <v>6.14</v>
      </c>
      <c r="T5" s="20">
        <v>2.9350000000000001</v>
      </c>
      <c r="U5" s="20">
        <v>3.7120000000000002</v>
      </c>
      <c r="V5" s="20">
        <v>3.1259999999999999</v>
      </c>
    </row>
    <row r="6" spans="1:23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3" ht="21">
      <c r="A7" s="21" t="s">
        <v>33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3" s="12" customFormat="1">
      <c r="A8" s="12" t="s">
        <v>31</v>
      </c>
      <c r="B8" s="17" t="s">
        <v>20</v>
      </c>
      <c r="C8" s="17" t="s">
        <v>19</v>
      </c>
      <c r="D8" s="17" t="s">
        <v>16</v>
      </c>
      <c r="E8" s="17" t="s">
        <v>15</v>
      </c>
      <c r="F8" s="17" t="s">
        <v>14</v>
      </c>
      <c r="G8" s="17" t="s">
        <v>18</v>
      </c>
      <c r="H8" s="17" t="s">
        <v>13</v>
      </c>
      <c r="I8" s="17" t="s">
        <v>12</v>
      </c>
      <c r="J8" s="17" t="s">
        <v>11</v>
      </c>
      <c r="K8" s="17" t="s">
        <v>17</v>
      </c>
      <c r="L8" s="17" t="s">
        <v>8</v>
      </c>
      <c r="M8" s="17" t="s">
        <v>7</v>
      </c>
      <c r="N8" s="17" t="s">
        <v>6</v>
      </c>
      <c r="O8" s="17" t="s">
        <v>10</v>
      </c>
      <c r="P8" s="17" t="s">
        <v>5</v>
      </c>
      <c r="Q8" s="17" t="s">
        <v>4</v>
      </c>
      <c r="R8" s="17" t="s">
        <v>3</v>
      </c>
      <c r="S8" s="17" t="s">
        <v>9</v>
      </c>
      <c r="T8" s="17" t="s">
        <v>2</v>
      </c>
      <c r="U8" s="17" t="s">
        <v>1</v>
      </c>
      <c r="V8" s="17" t="s">
        <v>0</v>
      </c>
    </row>
    <row r="9" spans="1:23">
      <c r="A9" s="22" t="s">
        <v>34</v>
      </c>
      <c r="B9" s="19"/>
      <c r="C9" s="19"/>
      <c r="D9">
        <v>0.95599999999999996</v>
      </c>
      <c r="E9" s="19">
        <v>1.69</v>
      </c>
      <c r="F9" s="19">
        <v>3.94</v>
      </c>
      <c r="G9" s="19"/>
      <c r="H9" s="19">
        <v>0.90400000000000003</v>
      </c>
      <c r="I9" s="19">
        <v>1.3240000000000001</v>
      </c>
      <c r="J9" s="19">
        <v>1.51</v>
      </c>
      <c r="K9" s="19"/>
      <c r="L9" s="19">
        <v>0.83399999999999996</v>
      </c>
      <c r="M9" s="19">
        <v>1.2390000000000001</v>
      </c>
      <c r="N9" s="19">
        <v>1.8340000000000001</v>
      </c>
      <c r="O9" s="19"/>
      <c r="P9" s="19">
        <v>0.68899999999999995</v>
      </c>
      <c r="Q9" s="19">
        <v>1.341</v>
      </c>
      <c r="R9" s="19">
        <v>1.6719999999999999</v>
      </c>
      <c r="S9" s="19"/>
      <c r="T9" s="19">
        <v>0.623</v>
      </c>
      <c r="U9" s="19">
        <v>1.216</v>
      </c>
      <c r="V9" s="19">
        <v>1.7350000000000001</v>
      </c>
    </row>
    <row r="10" spans="1:23">
      <c r="A10" s="22" t="s">
        <v>35</v>
      </c>
      <c r="B10" s="19"/>
      <c r="C10" s="19"/>
      <c r="D10">
        <v>0.879</v>
      </c>
      <c r="E10" s="19">
        <v>1.28</v>
      </c>
      <c r="F10" s="19">
        <v>3.67</v>
      </c>
      <c r="G10" s="19"/>
      <c r="H10" s="19">
        <v>0.73799999999999999</v>
      </c>
      <c r="I10" s="19">
        <v>1.0289999999999999</v>
      </c>
      <c r="J10" s="19">
        <v>1.623</v>
      </c>
      <c r="K10" s="19"/>
      <c r="L10" s="19">
        <v>0.999</v>
      </c>
      <c r="M10" s="19">
        <v>1.325</v>
      </c>
      <c r="N10" s="19">
        <v>1.6579999999999999</v>
      </c>
      <c r="O10" s="19"/>
      <c r="P10" s="19">
        <v>0.82099999999999995</v>
      </c>
      <c r="Q10">
        <v>1.198</v>
      </c>
      <c r="R10" s="19">
        <v>2.1120000000000001</v>
      </c>
      <c r="S10" s="19"/>
      <c r="T10" s="19">
        <v>0.92400000000000004</v>
      </c>
      <c r="U10" s="19">
        <v>1.3740000000000001</v>
      </c>
      <c r="V10" s="19">
        <v>1.6879999999999999</v>
      </c>
    </row>
    <row r="11" spans="1:23">
      <c r="A11" s="22" t="s">
        <v>36</v>
      </c>
      <c r="B11" s="19"/>
      <c r="C11" s="19"/>
      <c r="D11">
        <v>0.92100000000000004</v>
      </c>
      <c r="E11" s="19">
        <v>1.45</v>
      </c>
      <c r="F11" s="19">
        <v>3.24</v>
      </c>
      <c r="G11" s="19"/>
      <c r="H11" s="19">
        <v>0.82299999999999995</v>
      </c>
      <c r="I11" s="19">
        <v>1.1359999999999999</v>
      </c>
      <c r="J11" s="19">
        <v>1.345</v>
      </c>
      <c r="K11" s="19"/>
      <c r="L11" s="19">
        <v>0.502</v>
      </c>
      <c r="M11" s="19">
        <v>1.528</v>
      </c>
      <c r="N11" s="19">
        <v>2.3149999999999999</v>
      </c>
      <c r="O11" s="19"/>
      <c r="P11" s="19">
        <v>0.73499999999999999</v>
      </c>
      <c r="Q11" s="19">
        <v>1.2370000000000001</v>
      </c>
      <c r="R11">
        <v>1.7809999999999999</v>
      </c>
      <c r="S11" s="19"/>
      <c r="T11" s="19">
        <v>0.79200000000000004</v>
      </c>
      <c r="U11" s="19">
        <v>1.2769999999999999</v>
      </c>
      <c r="V11" s="19">
        <v>1.8320000000000001</v>
      </c>
    </row>
    <row r="12" spans="1:23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S12" s="19"/>
      <c r="T12" s="19"/>
      <c r="U12" s="19"/>
      <c r="V12" s="19"/>
    </row>
    <row r="13" spans="1:23" ht="21">
      <c r="A13" s="21" t="s">
        <v>37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3" s="12" customFormat="1">
      <c r="A14" s="12" t="s">
        <v>31</v>
      </c>
      <c r="B14" s="17" t="s">
        <v>20</v>
      </c>
      <c r="C14" s="17" t="s">
        <v>19</v>
      </c>
      <c r="D14" s="17" t="s">
        <v>16</v>
      </c>
      <c r="E14" s="17" t="s">
        <v>15</v>
      </c>
      <c r="F14" s="17" t="s">
        <v>14</v>
      </c>
      <c r="G14" s="17" t="s">
        <v>18</v>
      </c>
      <c r="H14" s="17" t="s">
        <v>13</v>
      </c>
      <c r="I14" s="17" t="s">
        <v>12</v>
      </c>
      <c r="J14" s="17" t="s">
        <v>11</v>
      </c>
      <c r="K14" s="17" t="s">
        <v>17</v>
      </c>
      <c r="L14" s="17" t="s">
        <v>8</v>
      </c>
      <c r="M14" s="17" t="s">
        <v>7</v>
      </c>
      <c r="N14" s="17" t="s">
        <v>6</v>
      </c>
      <c r="O14" s="17" t="s">
        <v>10</v>
      </c>
      <c r="P14" s="17" t="s">
        <v>5</v>
      </c>
      <c r="Q14" s="17" t="s">
        <v>4</v>
      </c>
      <c r="R14" s="17" t="s">
        <v>3</v>
      </c>
      <c r="S14" s="17" t="s">
        <v>9</v>
      </c>
      <c r="T14" s="17" t="s">
        <v>2</v>
      </c>
      <c r="U14" s="17" t="s">
        <v>1</v>
      </c>
      <c r="V14" s="17" t="s">
        <v>0</v>
      </c>
    </row>
    <row r="15" spans="1:23">
      <c r="A15" s="22" t="s">
        <v>34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4">
        <v>75000</v>
      </c>
      <c r="Q15" s="24">
        <v>105000</v>
      </c>
      <c r="R15" s="24">
        <v>155000</v>
      </c>
      <c r="S15" s="24"/>
      <c r="T15" s="24">
        <v>70000</v>
      </c>
      <c r="U15" s="24">
        <v>100000</v>
      </c>
      <c r="V15" s="24">
        <v>140000</v>
      </c>
      <c r="W15" s="25"/>
    </row>
    <row r="16" spans="1:23">
      <c r="A16" s="22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4">
        <v>70000</v>
      </c>
      <c r="Q16" s="24">
        <v>100000</v>
      </c>
      <c r="R16" s="24">
        <v>145000</v>
      </c>
      <c r="S16" s="24"/>
      <c r="T16" s="24">
        <v>75000</v>
      </c>
      <c r="U16" s="24">
        <v>110000</v>
      </c>
      <c r="V16" s="24">
        <v>150000</v>
      </c>
      <c r="W16" s="25"/>
    </row>
    <row r="17" spans="1:23">
      <c r="A17" s="22" t="s">
        <v>36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4">
        <v>75000</v>
      </c>
      <c r="Q17" s="24">
        <v>90000</v>
      </c>
      <c r="R17" s="24">
        <v>130000</v>
      </c>
      <c r="S17" s="24"/>
      <c r="T17" s="24">
        <v>65000</v>
      </c>
      <c r="U17" s="24">
        <v>105000</v>
      </c>
      <c r="V17" s="24">
        <v>145000</v>
      </c>
      <c r="W17" s="25"/>
    </row>
    <row r="18" spans="1:23">
      <c r="A18" s="12" t="s">
        <v>22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6">
        <f>AVERAGE(P15:P17)</f>
        <v>73333.333333333328</v>
      </c>
      <c r="Q18" s="26">
        <f t="shared" ref="Q18:V18" si="0">AVERAGE(Q15:Q17)</f>
        <v>98333.333333333328</v>
      </c>
      <c r="R18" s="26">
        <f t="shared" si="0"/>
        <v>143333.33333333334</v>
      </c>
      <c r="S18" s="26"/>
      <c r="T18" s="26">
        <f t="shared" si="0"/>
        <v>70000</v>
      </c>
      <c r="U18" s="26">
        <f t="shared" si="0"/>
        <v>105000</v>
      </c>
      <c r="V18" s="26">
        <f t="shared" si="0"/>
        <v>145000</v>
      </c>
      <c r="W18" s="25"/>
    </row>
    <row r="19" spans="1:23">
      <c r="A19" s="12" t="s">
        <v>23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6">
        <f>STDEV(P15:P17)</f>
        <v>2886.7513459481288</v>
      </c>
      <c r="Q19" s="26">
        <f t="shared" ref="Q19:V19" si="1">STDEV(Q15:Q17)</f>
        <v>7637.6261582597326</v>
      </c>
      <c r="R19" s="26">
        <f t="shared" si="1"/>
        <v>12583.057392117915</v>
      </c>
      <c r="S19" s="26"/>
      <c r="T19" s="26">
        <f t="shared" si="1"/>
        <v>5000</v>
      </c>
      <c r="U19" s="26">
        <f t="shared" si="1"/>
        <v>5000</v>
      </c>
      <c r="V19" s="26">
        <f t="shared" si="1"/>
        <v>5000</v>
      </c>
      <c r="W19" s="25"/>
    </row>
    <row r="20" spans="1:23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f>P19/P18</f>
        <v>3.936479108111085E-2</v>
      </c>
      <c r="Q20" s="19">
        <f>Q19/Q18</f>
        <v>7.7670774490776945E-2</v>
      </c>
      <c r="R20" s="19">
        <f>R19/R18</f>
        <v>8.7788772503148232E-2</v>
      </c>
      <c r="S20" s="19"/>
      <c r="T20" s="19">
        <f>T19/T18</f>
        <v>7.1428571428571425E-2</v>
      </c>
      <c r="U20" s="19">
        <f>U19/U18</f>
        <v>4.7619047619047616E-2</v>
      </c>
      <c r="V20" s="19">
        <f>V19/V18</f>
        <v>3.4482758620689655E-2</v>
      </c>
    </row>
    <row r="21" spans="1:23" ht="21">
      <c r="A21" s="21" t="s">
        <v>38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3" s="12" customFormat="1">
      <c r="A22" s="12" t="s">
        <v>31</v>
      </c>
      <c r="B22" s="17" t="s">
        <v>20</v>
      </c>
      <c r="C22" s="17" t="s">
        <v>19</v>
      </c>
      <c r="D22" s="17" t="s">
        <v>16</v>
      </c>
      <c r="E22" s="17" t="s">
        <v>15</v>
      </c>
      <c r="F22" s="17" t="s">
        <v>14</v>
      </c>
      <c r="G22" s="17" t="s">
        <v>18</v>
      </c>
      <c r="H22" s="17" t="s">
        <v>13</v>
      </c>
      <c r="I22" s="17" t="s">
        <v>12</v>
      </c>
      <c r="J22" s="17" t="s">
        <v>11</v>
      </c>
      <c r="K22" s="17" t="s">
        <v>17</v>
      </c>
      <c r="L22" s="17" t="s">
        <v>8</v>
      </c>
      <c r="M22" s="17" t="s">
        <v>7</v>
      </c>
      <c r="N22" s="17" t="s">
        <v>6</v>
      </c>
      <c r="O22" s="17" t="s">
        <v>10</v>
      </c>
      <c r="P22" s="17" t="s">
        <v>5</v>
      </c>
      <c r="Q22" s="17" t="s">
        <v>4</v>
      </c>
      <c r="R22" s="17" t="s">
        <v>3</v>
      </c>
      <c r="S22" s="17" t="s">
        <v>9</v>
      </c>
      <c r="T22" s="17" t="s">
        <v>2</v>
      </c>
      <c r="U22" s="17" t="s">
        <v>1</v>
      </c>
      <c r="V22" s="17" t="s">
        <v>0</v>
      </c>
    </row>
    <row r="23" spans="1:23">
      <c r="A23" s="13" t="s">
        <v>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3">
        <v>25000</v>
      </c>
      <c r="Q23" s="13">
        <v>25000</v>
      </c>
      <c r="R23" s="13">
        <v>20000</v>
      </c>
      <c r="S23" s="13"/>
      <c r="T23" s="13">
        <v>15000</v>
      </c>
      <c r="U23" s="13">
        <v>25000</v>
      </c>
      <c r="V23" s="13">
        <v>25000</v>
      </c>
    </row>
    <row r="24" spans="1:23">
      <c r="A24" s="13" t="s">
        <v>35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3">
        <v>10000</v>
      </c>
      <c r="Q24" s="13">
        <v>25000</v>
      </c>
      <c r="R24" s="13">
        <v>20000</v>
      </c>
      <c r="S24" s="13"/>
      <c r="T24" s="13">
        <v>10000</v>
      </c>
      <c r="U24" s="13">
        <v>20000</v>
      </c>
      <c r="V24" s="13">
        <v>30000</v>
      </c>
    </row>
    <row r="25" spans="1:23">
      <c r="A25" s="13" t="s">
        <v>36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3">
        <v>20000</v>
      </c>
      <c r="Q25" s="13">
        <v>20000</v>
      </c>
      <c r="R25" s="13">
        <v>15000</v>
      </c>
      <c r="S25" s="13"/>
      <c r="T25" s="13">
        <v>20000</v>
      </c>
      <c r="U25" s="13">
        <v>30000</v>
      </c>
      <c r="V25" s="13">
        <v>15000</v>
      </c>
    </row>
    <row r="26" spans="1:23">
      <c r="A26" s="12" t="s">
        <v>22</v>
      </c>
      <c r="P26" s="26">
        <f>AVERAGE(P23:P25)</f>
        <v>18333.333333333332</v>
      </c>
      <c r="Q26" s="26">
        <f>AVERAGE(Q23:Q25)</f>
        <v>23333.333333333332</v>
      </c>
      <c r="R26" s="26">
        <f>AVERAGE(R23:R25)</f>
        <v>18333.333333333332</v>
      </c>
      <c r="S26" s="26"/>
      <c r="T26" s="26">
        <f>AVERAGE(T23:T25)</f>
        <v>15000</v>
      </c>
      <c r="U26" s="26">
        <f>AVERAGE(U23:U25)</f>
        <v>25000</v>
      </c>
      <c r="V26" s="26">
        <f>AVERAGE(V23:V25)</f>
        <v>23333.333333333332</v>
      </c>
    </row>
    <row r="27" spans="1:23">
      <c r="A27" s="12" t="s">
        <v>23</v>
      </c>
      <c r="P27" s="26">
        <f>STDEV(P23:P25)</f>
        <v>7637.6261582597317</v>
      </c>
      <c r="Q27" s="26">
        <f t="shared" ref="Q27:V27" si="2">STDEV(Q23:Q25)</f>
        <v>2886.7513459481356</v>
      </c>
      <c r="R27" s="26">
        <f t="shared" si="2"/>
        <v>2886.7513459481252</v>
      </c>
      <c r="S27" s="26"/>
      <c r="T27" s="26">
        <f t="shared" si="2"/>
        <v>5000</v>
      </c>
      <c r="U27" s="26">
        <f t="shared" si="2"/>
        <v>5000</v>
      </c>
      <c r="V27" s="26">
        <f t="shared" si="2"/>
        <v>7637.6261582597363</v>
      </c>
    </row>
    <row r="32" spans="1:23">
      <c r="P32" s="27">
        <f>P26+P18</f>
        <v>91666.666666666657</v>
      </c>
      <c r="Q32" s="27">
        <f>Q26+Q18</f>
        <v>121666.66666666666</v>
      </c>
      <c r="R32" s="27">
        <f>R26+R18</f>
        <v>161666.66666666669</v>
      </c>
      <c r="T32" s="27">
        <f>T26+T18</f>
        <v>85000</v>
      </c>
      <c r="U32" s="27">
        <f>U26+U18</f>
        <v>130000</v>
      </c>
      <c r="V32" s="27">
        <f>V26+V18</f>
        <v>168333.33333333334</v>
      </c>
    </row>
    <row r="33" spans="15:22">
      <c r="P33">
        <f>P26/P32</f>
        <v>0.2</v>
      </c>
      <c r="Q33">
        <f>Q26/Q32</f>
        <v>0.19178082191780824</v>
      </c>
      <c r="R33">
        <f>R26/R32</f>
        <v>0.11340206185567009</v>
      </c>
      <c r="T33">
        <f>T26/T32</f>
        <v>0.17647058823529413</v>
      </c>
      <c r="U33">
        <f>U26/U32</f>
        <v>0.19230769230769232</v>
      </c>
      <c r="V33">
        <f>V26/V32</f>
        <v>0.1386138613861386</v>
      </c>
    </row>
    <row r="36" spans="15:22">
      <c r="O36" s="30" t="s">
        <v>58</v>
      </c>
      <c r="P36" s="31" t="s">
        <v>5</v>
      </c>
      <c r="Q36" s="31" t="s">
        <v>4</v>
      </c>
      <c r="R36" s="31" t="s">
        <v>3</v>
      </c>
      <c r="S36" s="31"/>
      <c r="T36" s="31" t="s">
        <v>2</v>
      </c>
      <c r="U36" s="31" t="s">
        <v>1</v>
      </c>
      <c r="V36" s="31" t="s">
        <v>0</v>
      </c>
    </row>
    <row r="37" spans="15:22">
      <c r="O37" s="30" t="s">
        <v>48</v>
      </c>
      <c r="P37" s="30">
        <v>12500</v>
      </c>
      <c r="Q37" s="30">
        <v>25000</v>
      </c>
      <c r="R37" s="30">
        <v>100000</v>
      </c>
      <c r="S37" s="30"/>
      <c r="T37" s="30">
        <v>12500</v>
      </c>
      <c r="U37" s="30">
        <v>25000</v>
      </c>
      <c r="V37" s="30">
        <v>100000</v>
      </c>
    </row>
    <row r="38" spans="15:22">
      <c r="O38" s="30" t="s">
        <v>49</v>
      </c>
      <c r="P38" s="30">
        <v>73333.333333333328</v>
      </c>
      <c r="Q38" s="30">
        <v>98333.333333333328</v>
      </c>
      <c r="R38" s="30">
        <v>143333.33333333334</v>
      </c>
      <c r="S38" s="30"/>
      <c r="T38" s="30">
        <v>70000</v>
      </c>
      <c r="U38" s="30">
        <v>105000</v>
      </c>
      <c r="V38" s="30">
        <v>145000</v>
      </c>
    </row>
    <row r="39" spans="15:22">
      <c r="O39" s="30" t="s">
        <v>50</v>
      </c>
      <c r="P39" s="30">
        <f>P38/P37</f>
        <v>5.8666666666666663</v>
      </c>
      <c r="Q39" s="30">
        <f>Q38/Q37</f>
        <v>3.9333333333333331</v>
      </c>
      <c r="R39" s="30">
        <f>R38/R37</f>
        <v>1.4333333333333333</v>
      </c>
      <c r="S39" s="30"/>
      <c r="T39" s="30">
        <f>T38/T37</f>
        <v>5.6</v>
      </c>
      <c r="U39" s="30">
        <f>U38/U37</f>
        <v>4.2</v>
      </c>
      <c r="V39" s="30">
        <f>V38/V37</f>
        <v>1.45</v>
      </c>
    </row>
    <row r="40" spans="15:22">
      <c r="O40" s="30"/>
      <c r="P40" s="30"/>
      <c r="Q40" s="30"/>
      <c r="R40" s="30"/>
      <c r="S40" s="30"/>
      <c r="T40" s="30"/>
      <c r="U40" s="30"/>
      <c r="V40" s="30"/>
    </row>
    <row r="41" spans="15:22">
      <c r="O41" s="30"/>
      <c r="P41" s="31" t="s">
        <v>5</v>
      </c>
      <c r="Q41" s="31" t="s">
        <v>4</v>
      </c>
      <c r="R41" s="31" t="s">
        <v>3</v>
      </c>
      <c r="S41" s="31"/>
      <c r="T41" s="31" t="s">
        <v>2</v>
      </c>
      <c r="U41" s="31" t="s">
        <v>1</v>
      </c>
      <c r="V41" s="31" t="s">
        <v>0</v>
      </c>
    </row>
    <row r="42" spans="15:22">
      <c r="O42" s="30" t="s">
        <v>59</v>
      </c>
      <c r="P42" s="30">
        <v>5.8666666666666663</v>
      </c>
      <c r="Q42" s="30">
        <v>3.9333333333333331</v>
      </c>
      <c r="R42" s="30">
        <v>1.4333333333333333</v>
      </c>
      <c r="S42" s="30"/>
      <c r="T42" s="30">
        <v>5.6</v>
      </c>
      <c r="U42" s="30">
        <v>4.2</v>
      </c>
      <c r="V42" s="30">
        <v>1.45</v>
      </c>
    </row>
    <row r="43" spans="15:22">
      <c r="O43" s="30"/>
      <c r="P43" s="30"/>
      <c r="Q43" s="30"/>
      <c r="R43" s="30"/>
      <c r="S43" s="30"/>
      <c r="T43" s="30"/>
      <c r="U43" s="30"/>
      <c r="V43" s="30"/>
    </row>
    <row r="44" spans="15:22">
      <c r="O44" s="30" t="s">
        <v>60</v>
      </c>
      <c r="P44" s="30">
        <v>3.936479108111085E-2</v>
      </c>
      <c r="Q44" s="30">
        <v>7.7670774490776945E-2</v>
      </c>
      <c r="R44" s="30">
        <v>8.7788772503148232E-2</v>
      </c>
      <c r="S44" s="30"/>
      <c r="T44" s="30">
        <v>7.1428571428571425E-2</v>
      </c>
      <c r="U44" s="30">
        <v>4.7619047619047616E-2</v>
      </c>
      <c r="V44" s="30">
        <v>3.4482758620689655E-2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7" sqref="D47"/>
    </sheetView>
  </sheetViews>
  <sheetFormatPr defaultColWidth="11" defaultRowHeight="15.75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V39" sqref="V39"/>
    </sheetView>
  </sheetViews>
  <sheetFormatPr defaultColWidth="11" defaultRowHeight="15.75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Urea Summary</vt:lpstr>
      <vt:lpstr>Alb Summary</vt:lpstr>
      <vt:lpstr>Fold Alb (2)</vt:lpstr>
      <vt:lpstr>Fold Urea (2)</vt:lpstr>
      <vt:lpstr>Normalized Summary</vt:lpstr>
      <vt:lpstr>Unnormalized Summary</vt:lpstr>
      <vt:lpstr>DNA</vt:lpstr>
      <vt:lpstr>Unnormalized Albumin Graphs</vt:lpstr>
      <vt:lpstr>Unnormalized Urea Graphs</vt:lpstr>
      <vt:lpstr>Normalized Urea Graphs</vt:lpstr>
      <vt:lpstr>Normalized Albumin Graphs</vt:lpstr>
      <vt:lpstr>Fold Urea</vt:lpstr>
      <vt:lpstr>Fold Alb</vt:lpstr>
      <vt:lpstr>Stats</vt:lpstr>
    </vt:vector>
  </TitlesOfParts>
  <Company>Virginia 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Larkin</dc:creator>
  <cp:lastModifiedBy>Padma</cp:lastModifiedBy>
  <dcterms:created xsi:type="dcterms:W3CDTF">2011-09-29T01:52:42Z</dcterms:created>
  <dcterms:modified xsi:type="dcterms:W3CDTF">2012-09-13T18:05:29Z</dcterms:modified>
</cp:coreProperties>
</file>